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uchheit\Dropbox\Work\Publications-materials\30-15 Intermittent Fitness Test\"/>
    </mc:Choice>
  </mc:AlternateContent>
  <bookViews>
    <workbookView xWindow="0" yWindow="0" windowWidth="20490" windowHeight="7755"/>
  </bookViews>
  <sheets>
    <sheet name="Entren. Intervalado con VIFT" sheetId="2" r:id="rId1"/>
    <sheet name="Prescripción de entrenamiento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C14" i="2"/>
  <c r="D14" i="2"/>
  <c r="C15" i="2"/>
  <c r="D15" i="2"/>
  <c r="C16" i="2"/>
  <c r="D16" i="2"/>
  <c r="E16" i="2" s="1"/>
  <c r="H16" i="2" s="1"/>
  <c r="G16" i="2" s="1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E24" i="2" s="1"/>
  <c r="H24" i="2" s="1"/>
  <c r="G24" i="2" s="1"/>
  <c r="C25" i="2"/>
  <c r="D25" i="2"/>
  <c r="C26" i="2"/>
  <c r="D26" i="2"/>
  <c r="C27" i="2"/>
  <c r="D27" i="2"/>
  <c r="E27" i="2" s="1"/>
  <c r="H27" i="2" s="1"/>
  <c r="G27" i="2" s="1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E53" i="2" l="1"/>
  <c r="H53" i="2" s="1"/>
  <c r="G53" i="2" s="1"/>
  <c r="I53" i="2" s="1"/>
  <c r="J53" i="2" s="1"/>
  <c r="M53" i="2" s="1"/>
  <c r="E22" i="2"/>
  <c r="H22" i="2" s="1"/>
  <c r="G22" i="2" s="1"/>
  <c r="I22" i="2" s="1"/>
  <c r="J22" i="2" s="1"/>
  <c r="K22" i="2" s="1"/>
  <c r="L22" i="2" s="1"/>
  <c r="E18" i="2"/>
  <c r="H18" i="2" s="1"/>
  <c r="G18" i="2" s="1"/>
  <c r="I18" i="2" s="1"/>
  <c r="J18" i="2" s="1"/>
  <c r="K18" i="2" s="1"/>
  <c r="L18" i="2" s="1"/>
  <c r="E14" i="2"/>
  <c r="H14" i="2" s="1"/>
  <c r="G14" i="2" s="1"/>
  <c r="I14" i="2" s="1"/>
  <c r="J14" i="2" s="1"/>
  <c r="K14" i="2" s="1"/>
  <c r="L14" i="2" s="1"/>
  <c r="E25" i="2"/>
  <c r="H25" i="2" s="1"/>
  <c r="G25" i="2" s="1"/>
  <c r="I25" i="2" s="1"/>
  <c r="J25" i="2" s="1"/>
  <c r="K25" i="2" s="1"/>
  <c r="L25" i="2" s="1"/>
  <c r="E17" i="2"/>
  <c r="H17" i="2" s="1"/>
  <c r="G17" i="2" s="1"/>
  <c r="I17" i="2" s="1"/>
  <c r="J17" i="2" s="1"/>
  <c r="K17" i="2" s="1"/>
  <c r="L17" i="2" s="1"/>
  <c r="E19" i="2"/>
  <c r="H19" i="2" s="1"/>
  <c r="G19" i="2" s="1"/>
  <c r="I19" i="2" s="1"/>
  <c r="J19" i="2" s="1"/>
  <c r="K19" i="2" s="1"/>
  <c r="L19" i="2" s="1"/>
  <c r="E26" i="2"/>
  <c r="H26" i="2" s="1"/>
  <c r="G26" i="2" s="1"/>
  <c r="I26" i="2" s="1"/>
  <c r="J26" i="2" s="1"/>
  <c r="K26" i="2" s="1"/>
  <c r="L26" i="2" s="1"/>
  <c r="E51" i="2"/>
  <c r="H51" i="2" s="1"/>
  <c r="G51" i="2" s="1"/>
  <c r="I51" i="2" s="1"/>
  <c r="J51" i="2" s="1"/>
  <c r="M51" i="2" s="1"/>
  <c r="E15" i="2"/>
  <c r="H15" i="2" s="1"/>
  <c r="G15" i="2" s="1"/>
  <c r="I15" i="2" s="1"/>
  <c r="J15" i="2" s="1"/>
  <c r="K15" i="2" s="1"/>
  <c r="L15" i="2" s="1"/>
  <c r="E13" i="2"/>
  <c r="H13" i="2" s="1"/>
  <c r="G13" i="2" s="1"/>
  <c r="I13" i="2" s="1"/>
  <c r="J13" i="2" s="1"/>
  <c r="E48" i="2"/>
  <c r="H48" i="2" s="1"/>
  <c r="G48" i="2" s="1"/>
  <c r="I48" i="2" s="1"/>
  <c r="J48" i="2" s="1"/>
  <c r="M48" i="2" s="1"/>
  <c r="E44" i="2"/>
  <c r="H44" i="2" s="1"/>
  <c r="G44" i="2" s="1"/>
  <c r="I44" i="2" s="1"/>
  <c r="J44" i="2" s="1"/>
  <c r="M44" i="2" s="1"/>
  <c r="E20" i="2"/>
  <c r="H20" i="2" s="1"/>
  <c r="G20" i="2" s="1"/>
  <c r="I20" i="2" s="1"/>
  <c r="J20" i="2" s="1"/>
  <c r="K20" i="2" s="1"/>
  <c r="L20" i="2" s="1"/>
  <c r="E50" i="2"/>
  <c r="H50" i="2" s="1"/>
  <c r="G50" i="2" s="1"/>
  <c r="E21" i="2"/>
  <c r="H21" i="2" s="1"/>
  <c r="G21" i="2" s="1"/>
  <c r="I21" i="2" s="1"/>
  <c r="J21" i="2" s="1"/>
  <c r="K21" i="2" s="1"/>
  <c r="L21" i="2" s="1"/>
  <c r="E45" i="2"/>
  <c r="H45" i="2" s="1"/>
  <c r="G45" i="2" s="1"/>
  <c r="E23" i="2"/>
  <c r="H23" i="2" s="1"/>
  <c r="G23" i="2" s="1"/>
  <c r="I23" i="2" s="1"/>
  <c r="J23" i="2" s="1"/>
  <c r="K23" i="2" s="1"/>
  <c r="L23" i="2" s="1"/>
  <c r="E43" i="2"/>
  <c r="H43" i="2" s="1"/>
  <c r="G43" i="2" s="1"/>
  <c r="E46" i="2"/>
  <c r="H46" i="2" s="1"/>
  <c r="G46" i="2" s="1"/>
  <c r="I46" i="2" s="1"/>
  <c r="J46" i="2" s="1"/>
  <c r="M46" i="2" s="1"/>
  <c r="E41" i="2"/>
  <c r="H41" i="2" s="1"/>
  <c r="G41" i="2" s="1"/>
  <c r="I41" i="2" s="1"/>
  <c r="J41" i="2" s="1"/>
  <c r="M41" i="2" s="1"/>
  <c r="E40" i="2"/>
  <c r="H40" i="2" s="1"/>
  <c r="G40" i="2" s="1"/>
  <c r="E47" i="2"/>
  <c r="H47" i="2" s="1"/>
  <c r="G47" i="2" s="1"/>
  <c r="E49" i="2"/>
  <c r="H49" i="2" s="1"/>
  <c r="G49" i="2" s="1"/>
  <c r="I49" i="2" s="1"/>
  <c r="J49" i="2" s="1"/>
  <c r="M49" i="2" s="1"/>
  <c r="E52" i="2"/>
  <c r="H52" i="2" s="1"/>
  <c r="G52" i="2" s="1"/>
  <c r="I52" i="2" s="1"/>
  <c r="J52" i="2" s="1"/>
  <c r="E39" i="2"/>
  <c r="H39" i="2" s="1"/>
  <c r="G39" i="2" s="1"/>
  <c r="I39" i="2" s="1"/>
  <c r="J39" i="2" s="1"/>
  <c r="M39" i="2" s="1"/>
  <c r="E42" i="2"/>
  <c r="H42" i="2" s="1"/>
  <c r="G42" i="2" s="1"/>
  <c r="I42" i="2" s="1"/>
  <c r="J42" i="2" s="1"/>
  <c r="M42" i="2" s="1"/>
  <c r="I47" i="2"/>
  <c r="J47" i="2" s="1"/>
  <c r="M47" i="2" s="1"/>
  <c r="I43" i="2"/>
  <c r="J43" i="2" s="1"/>
  <c r="M43" i="2" s="1"/>
  <c r="I27" i="2"/>
  <c r="J27" i="2" s="1"/>
  <c r="K27" i="2" s="1"/>
  <c r="L27" i="2" s="1"/>
  <c r="I24" i="2"/>
  <c r="J24" i="2" s="1"/>
  <c r="K24" i="2" s="1"/>
  <c r="L24" i="2" s="1"/>
  <c r="I45" i="2"/>
  <c r="J45" i="2" s="1"/>
  <c r="M45" i="2" s="1"/>
  <c r="I50" i="2"/>
  <c r="J50" i="2" s="1"/>
  <c r="M50" i="2" s="1"/>
  <c r="I16" i="2"/>
  <c r="J16" i="2" s="1"/>
  <c r="K16" i="2" s="1"/>
  <c r="L16" i="2" s="1"/>
  <c r="K13" i="2" l="1"/>
  <c r="L13" i="2" s="1"/>
  <c r="N13" i="2" s="1"/>
  <c r="M52" i="2"/>
  <c r="F52" i="2" s="1"/>
  <c r="K52" i="2"/>
  <c r="L52" i="2" s="1"/>
  <c r="N52" i="2" s="1"/>
  <c r="K42" i="2"/>
  <c r="L42" i="2" s="1"/>
  <c r="N42" i="2" s="1"/>
  <c r="P42" i="2" s="1"/>
  <c r="K45" i="2"/>
  <c r="L45" i="2" s="1"/>
  <c r="N45" i="2" s="1"/>
  <c r="I40" i="2"/>
  <c r="J40" i="2" s="1"/>
  <c r="M40" i="2" s="1"/>
  <c r="F40" i="2" s="1"/>
  <c r="K53" i="2"/>
  <c r="L53" i="2" s="1"/>
  <c r="N53" i="2" s="1"/>
  <c r="P53" i="2" s="1"/>
  <c r="M25" i="2"/>
  <c r="N25" i="2"/>
  <c r="M26" i="2"/>
  <c r="N26" i="2"/>
  <c r="M18" i="2"/>
  <c r="N18" i="2"/>
  <c r="M21" i="2"/>
  <c r="N21" i="2"/>
  <c r="M16" i="2"/>
  <c r="N16" i="2"/>
  <c r="N27" i="2"/>
  <c r="M27" i="2"/>
  <c r="M15" i="2"/>
  <c r="N15" i="2"/>
  <c r="M17" i="2"/>
  <c r="N17" i="2"/>
  <c r="N19" i="2"/>
  <c r="M19" i="2"/>
  <c r="N22" i="2"/>
  <c r="M22" i="2"/>
  <c r="M20" i="2"/>
  <c r="N20" i="2"/>
  <c r="F44" i="2"/>
  <c r="K39" i="2"/>
  <c r="L39" i="2" s="1"/>
  <c r="N39" i="2" s="1"/>
  <c r="P39" i="2" s="1"/>
  <c r="F53" i="2"/>
  <c r="K43" i="2"/>
  <c r="L43" i="2" s="1"/>
  <c r="N43" i="2" s="1"/>
  <c r="P43" i="2" s="1"/>
  <c r="M23" i="2"/>
  <c r="N23" i="2"/>
  <c r="F39" i="2"/>
  <c r="N14" i="2"/>
  <c r="M14" i="2"/>
  <c r="F43" i="2"/>
  <c r="M24" i="2"/>
  <c r="N24" i="2"/>
  <c r="K49" i="2"/>
  <c r="L49" i="2" s="1"/>
  <c r="N49" i="2" s="1"/>
  <c r="P49" i="2" s="1"/>
  <c r="F41" i="2"/>
  <c r="F49" i="2"/>
  <c r="K41" i="2"/>
  <c r="L41" i="2" s="1"/>
  <c r="N41" i="2" s="1"/>
  <c r="P41" i="2" s="1"/>
  <c r="K50" i="2"/>
  <c r="L50" i="2" s="1"/>
  <c r="N50" i="2" s="1"/>
  <c r="P50" i="2" s="1"/>
  <c r="K48" i="2"/>
  <c r="L48" i="2" s="1"/>
  <c r="N48" i="2" s="1"/>
  <c r="P48" i="2" s="1"/>
  <c r="K51" i="2"/>
  <c r="L51" i="2" s="1"/>
  <c r="N51" i="2" s="1"/>
  <c r="P51" i="2" s="1"/>
  <c r="K46" i="2"/>
  <c r="L46" i="2" s="1"/>
  <c r="N46" i="2" s="1"/>
  <c r="P46" i="2" s="1"/>
  <c r="F50" i="2"/>
  <c r="F48" i="2"/>
  <c r="F51" i="2"/>
  <c r="F46" i="2"/>
  <c r="F45" i="2"/>
  <c r="P45" i="2"/>
  <c r="K44" i="2"/>
  <c r="L44" i="2" s="1"/>
  <c r="N44" i="2" s="1"/>
  <c r="P44" i="2" s="1"/>
  <c r="F42" i="2"/>
  <c r="K47" i="2"/>
  <c r="L47" i="2" s="1"/>
  <c r="N47" i="2" s="1"/>
  <c r="P47" i="2" s="1"/>
  <c r="F47" i="2"/>
  <c r="M13" i="2" l="1"/>
  <c r="P13" i="2" s="1"/>
  <c r="P52" i="2"/>
  <c r="K40" i="2"/>
  <c r="L40" i="2" s="1"/>
  <c r="N40" i="2" s="1"/>
  <c r="P40" i="2" s="1"/>
  <c r="P17" i="2"/>
  <c r="F17" i="2"/>
  <c r="P21" i="2"/>
  <c r="F21" i="2"/>
  <c r="F23" i="2"/>
  <c r="P23" i="2"/>
  <c r="F15" i="2"/>
  <c r="P15" i="2"/>
  <c r="F22" i="2"/>
  <c r="P22" i="2"/>
  <c r="F27" i="2"/>
  <c r="P27" i="2"/>
  <c r="F20" i="2"/>
  <c r="P20" i="2"/>
  <c r="F26" i="2"/>
  <c r="P26" i="2"/>
  <c r="F14" i="2"/>
  <c r="P14" i="2"/>
  <c r="F19" i="2"/>
  <c r="P19" i="2"/>
  <c r="P24" i="2"/>
  <c r="F24" i="2"/>
  <c r="F18" i="2"/>
  <c r="P18" i="2"/>
  <c r="F16" i="2"/>
  <c r="P16" i="2"/>
  <c r="P25" i="2"/>
  <c r="F25" i="2"/>
  <c r="F13" i="2" l="1"/>
</calcChain>
</file>

<file path=xl/comments1.xml><?xml version="1.0" encoding="utf-8"?>
<comments xmlns="http://schemas.openxmlformats.org/spreadsheetml/2006/main">
  <authors>
    <author>Martin</author>
    <author>Mart'1</author>
    <author>Mart1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Mart1:</t>
        </r>
        <r>
          <rPr>
            <sz val="8"/>
            <color indexed="81"/>
            <rFont val="Tahoma"/>
            <family val="2"/>
          </rPr>
          <t xml:space="preserve">
Utiliser les flèches pour entrer le pourcentage de VMA souhaité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Mart1:</t>
        </r>
        <r>
          <rPr>
            <sz val="8"/>
            <color indexed="81"/>
            <rFont val="Tahoma"/>
            <family val="2"/>
          </rPr>
          <t xml:space="preserve">
Distance de la navette</t>
        </r>
      </text>
    </comment>
    <comment ref="M8" authorId="1" shapeId="0">
      <text>
        <r>
          <rPr>
            <sz val="8"/>
            <color indexed="81"/>
            <rFont val="Tahoma"/>
            <family val="2"/>
          </rPr>
          <t>A CD with prerecorded 'beep' is available at www.martin-buchheit.net (i.e., 15"-15"; 30"-30"…)</t>
        </r>
      </text>
    </comment>
    <comment ref="M11" authorId="1" shapeId="0">
      <text>
        <r>
          <rPr>
            <sz val="8"/>
            <color indexed="81"/>
            <rFont val="Tahoma"/>
            <family val="2"/>
          </rPr>
          <t>Par rapport à la disatnce en ligne, La distance navette tient compte du temps perdu à faire 1/2 tour (soit 0.7" par 1/2 tour)</t>
        </r>
      </text>
    </comment>
    <comment ref="O30" authorId="2" shapeId="0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Shuttle distance calculation takes into account the time needed to change direction. This is why, sometimes, a player with a higher VIFT than another can have a lower total running distance; but in this case he would have to make one more turn (which will compenate for the slightly lower distance in term of enregitc cost)</t>
        </r>
      </text>
    </comment>
    <comment ref="D32" authorId="0" shapeId="0">
      <text>
        <r>
          <rPr>
            <b/>
            <sz val="8"/>
            <color indexed="81"/>
            <rFont val="Tahoma"/>
            <family val="2"/>
          </rPr>
          <t>Mart1:</t>
        </r>
        <r>
          <rPr>
            <sz val="8"/>
            <color indexed="81"/>
            <rFont val="Tahoma"/>
            <family val="2"/>
          </rPr>
          <t xml:space="preserve">
Utiliser les flèches pour entrer le pourcentage de VMA souhaité</t>
        </r>
      </text>
    </comment>
    <comment ref="D33" authorId="0" shapeId="0">
      <text>
        <r>
          <rPr>
            <b/>
            <sz val="8"/>
            <color indexed="81"/>
            <rFont val="Tahoma"/>
            <family val="2"/>
          </rPr>
          <t>Mart1:</t>
        </r>
        <r>
          <rPr>
            <sz val="8"/>
            <color indexed="81"/>
            <rFont val="Tahoma"/>
            <family val="2"/>
          </rPr>
          <t xml:space="preserve">
durée de l'effort</t>
        </r>
      </text>
    </comment>
    <comment ref="D34" authorId="1" shapeId="0">
      <text>
        <r>
          <rPr>
            <b/>
            <sz val="8"/>
            <color indexed="81"/>
            <rFont val="Tahoma"/>
            <family val="2"/>
          </rPr>
          <t>Mart1:</t>
        </r>
        <r>
          <rPr>
            <sz val="8"/>
            <color indexed="81"/>
            <rFont val="Tahoma"/>
            <family val="2"/>
          </rPr>
          <t xml:space="preserve">
Distance de la navette</t>
        </r>
      </text>
    </comment>
    <comment ref="M34" authorId="1" shapeId="0">
      <text>
        <r>
          <rPr>
            <sz val="8"/>
            <color indexed="81"/>
            <rFont val="Tahoma"/>
            <family val="2"/>
          </rPr>
          <t>A CD with prerecorded 'beep' is available at www.martin-buchheit.net (i.e., 15"-15"; 30"-30"…)</t>
        </r>
      </text>
    </comment>
    <comment ref="M37" authorId="1" shapeId="0">
      <text>
        <r>
          <rPr>
            <sz val="8"/>
            <color indexed="81"/>
            <rFont val="Tahoma"/>
            <family val="2"/>
          </rPr>
          <t>Par rapport à la disatnce en ligne, La distance navette tient compte du temps perdu à faire 1/2 tour (soit 0.7" par 1/2 tour)</t>
        </r>
      </text>
    </comment>
  </commentList>
</comments>
</file>

<file path=xl/sharedStrings.xml><?xml version="1.0" encoding="utf-8"?>
<sst xmlns="http://schemas.openxmlformats.org/spreadsheetml/2006/main" count="283" uniqueCount="125">
  <si>
    <t>January 2003 - Martin Buchheit - mb@martin-buchheit.net</t>
  </si>
  <si>
    <t xml:space="preserve"> 'Running intensities')</t>
  </si>
  <si>
    <t>m</t>
  </si>
  <si>
    <t>Shuttle(s) and</t>
  </si>
  <si>
    <t>Player 15</t>
  </si>
  <si>
    <t>Player 14</t>
  </si>
  <si>
    <t>Player 13</t>
  </si>
  <si>
    <t>Player 12</t>
  </si>
  <si>
    <t>Player 11</t>
  </si>
  <si>
    <t>Player 10</t>
  </si>
  <si>
    <t>Player 9</t>
  </si>
  <si>
    <t>Player 8</t>
  </si>
  <si>
    <t>Player 7</t>
  </si>
  <si>
    <t>Player 6</t>
  </si>
  <si>
    <t>Player 5</t>
  </si>
  <si>
    <t>Player 4</t>
  </si>
  <si>
    <t>Player 3</t>
  </si>
  <si>
    <t>Player 2</t>
  </si>
  <si>
    <t>Player 1</t>
  </si>
  <si>
    <t>Shuttle</t>
  </si>
  <si>
    <t>1/2 trs</t>
  </si>
  <si>
    <t>tps course</t>
  </si>
  <si>
    <t>Straight</t>
  </si>
  <si>
    <t>…which is on the field</t>
  </si>
  <si>
    <t>Distance</t>
  </si>
  <si>
    <t xml:space="preserve">% </t>
  </si>
  <si>
    <t>Time</t>
  </si>
  <si>
    <t>V IFT</t>
  </si>
  <si>
    <t>Names</t>
  </si>
  <si>
    <t>n°8</t>
  </si>
  <si>
    <t>CD Track</t>
  </si>
  <si>
    <t>World Team</t>
  </si>
  <si>
    <t>% VIFT</t>
  </si>
  <si>
    <t>Important Note</t>
  </si>
  <si>
    <t>Serie #2</t>
  </si>
  <si>
    <t>n°6</t>
  </si>
  <si>
    <t>n°5</t>
  </si>
  <si>
    <t>Eagles WA</t>
  </si>
  <si>
    <t>%V IFT</t>
  </si>
  <si>
    <t>How to do?</t>
  </si>
  <si>
    <t>Serie #1</t>
  </si>
  <si>
    <t>30-15 Intermittent Fitness Test - Martin Buchheit - 2000</t>
  </si>
  <si>
    <t>Central</t>
  </si>
  <si>
    <t>3'</t>
  </si>
  <si>
    <t>85-88%</t>
  </si>
  <si>
    <t>-</t>
  </si>
  <si>
    <t>5 to 6</t>
  </si>
  <si>
    <t>45"</t>
  </si>
  <si>
    <t>15"</t>
  </si>
  <si>
    <t>7'-8'</t>
  </si>
  <si>
    <t>2 to 3</t>
  </si>
  <si>
    <t>30"</t>
  </si>
  <si>
    <t>&gt;12</t>
  </si>
  <si>
    <t>12'</t>
  </si>
  <si>
    <t>10'</t>
  </si>
  <si>
    <t>15'</t>
  </si>
  <si>
    <t>20"</t>
  </si>
  <si>
    <t>7'</t>
  </si>
  <si>
    <t>10"</t>
  </si>
  <si>
    <t>6'</t>
  </si>
  <si>
    <t>2</t>
  </si>
  <si>
    <t>3"</t>
  </si>
  <si>
    <t>sprint</t>
  </si>
  <si>
    <t>17"</t>
  </si>
  <si>
    <r>
      <t>BUCHHEIT, M.</t>
    </r>
    <r>
      <rPr>
        <sz val="8"/>
        <rFont val="Times New Roman"/>
        <family val="1"/>
      </rPr>
      <t xml:space="preserve"> The 30-15 Intermittent Fitness Test: accuracy for individualizing interval training of young intermittent sport players. </t>
    </r>
    <r>
      <rPr>
        <i/>
        <sz val="8"/>
        <rFont val="Times New Roman"/>
        <family val="1"/>
      </rPr>
      <t>J Strength Cond Res</t>
    </r>
    <r>
      <rPr>
        <sz val="8"/>
        <rFont val="Times New Roman"/>
        <family val="1"/>
      </rPr>
      <t>.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22(2):365-374, March 2008</t>
    </r>
  </si>
  <si>
    <t xml:space="preserve">Hoja de calculo para la prescrición del entrenamiento intermitente basado en  VIFT </t>
  </si>
  <si>
    <t>Nombre</t>
  </si>
  <si>
    <t>Tiempo</t>
  </si>
  <si>
    <t>Distancia</t>
  </si>
  <si>
    <t>Linea recta</t>
  </si>
  <si>
    <t>Ida y vuelta</t>
  </si>
  <si>
    <t>…armado en el campo</t>
  </si>
  <si>
    <t>Equipo:</t>
  </si>
  <si>
    <t>Fecha:</t>
  </si>
  <si>
    <t>Tiempo de carrera (sec)</t>
  </si>
  <si>
    <t>Distancia ida y vuelta (m)</t>
  </si>
  <si>
    <t>Jugador 1</t>
  </si>
  <si>
    <t>Jugador 2</t>
  </si>
  <si>
    <t>Jugador 3</t>
  </si>
  <si>
    <t>Jugador 4</t>
  </si>
  <si>
    <t>Jugador 5</t>
  </si>
  <si>
    <t>Jugador 6</t>
  </si>
  <si>
    <t>Jugador 7</t>
  </si>
  <si>
    <t>Jugador 8</t>
  </si>
  <si>
    <t>Jugador 9</t>
  </si>
  <si>
    <t>Jugador 10</t>
  </si>
  <si>
    <t>Jugador 11</t>
  </si>
  <si>
    <t>Jugador 12</t>
  </si>
  <si>
    <t>Jugador 13</t>
  </si>
  <si>
    <t>Jugador 14</t>
  </si>
  <si>
    <t>Jugador 15</t>
  </si>
  <si>
    <t>Adaptación sea probablemente más…..</t>
  </si>
  <si>
    <t>Periférica</t>
  </si>
  <si>
    <t>Tiempo de carrera</t>
  </si>
  <si>
    <t>Intensidad de carrera (%VIFT)</t>
  </si>
  <si>
    <t>Duración en la Recuperación</t>
  </si>
  <si>
    <t>Intensidad en la Recuperación (% VIFT)</t>
  </si>
  <si>
    <t>Modalidad de carrera</t>
  </si>
  <si>
    <t>Duración Máxima por serie</t>
  </si>
  <si>
    <t>Número de serie</t>
  </si>
  <si>
    <t>Tiempo de Recuperación entre series</t>
  </si>
  <si>
    <t>pasiva</t>
  </si>
  <si>
    <t>Ida y vuelta en 40m</t>
  </si>
  <si>
    <t>Ida y vuelta en 30m</t>
  </si>
  <si>
    <t>Ida y vuelta en 10m</t>
  </si>
  <si>
    <t>20m sprint o</t>
  </si>
  <si>
    <t xml:space="preserve">2 x Ida y vuelta en 10m </t>
  </si>
  <si>
    <t>6-7' activa</t>
  </si>
  <si>
    <t>Como la VIFT es más alta que la vVO2max ( ejemplo, velocidad alcanzada en el final del test UM-TT), % son más bajos que aquellos usualmente usados</t>
  </si>
  <si>
    <t xml:space="preserve">la respuesta cardiorespiratoria para las carreras de ida y vuelta presentan una menor variabilidad inter sujeto que cuando es utilizado la vVO2max </t>
  </si>
  <si>
    <t>determinada clasicamente por test de carrera continúa (ejemplo, UM-TT)</t>
  </si>
  <si>
    <r>
      <rPr>
        <b/>
        <sz val="10"/>
        <color rgb="FFFF0000"/>
        <rFont val="Arial"/>
        <family val="2"/>
      </rPr>
      <t>Recuerde:</t>
    </r>
    <r>
      <rPr>
        <sz val="10"/>
        <color rgb="FFFF0000"/>
        <rFont val="Arial"/>
        <family val="2"/>
      </rPr>
      <t xml:space="preserve"> Esto es porque la VIFT toma en consideración todas las variables fisiológicas predictivas de rendimiento de los equipos de naturaleza intermitente, </t>
    </r>
  </si>
  <si>
    <t xml:space="preserve"> © Enero de 2003 - Martin Buchheit - mb@martin-buchheit.net</t>
  </si>
  <si>
    <t>Ejemplo de ejercicio intervalado basado en la  VIFT</t>
  </si>
  <si>
    <t>En Línea Recta</t>
  </si>
  <si>
    <t>el tiempo de carrera en la celda de color AMARILLO, puede utilizar las flechas que indican izquierda y derecha para dism o incr el tiempo</t>
  </si>
  <si>
    <t>y derecha para disminuir o incrementar la intensidad).</t>
  </si>
  <si>
    <t xml:space="preserve">y derecha para disminuir o incrementar la distancia). Dependiendo que modalidad de carrera necesite, usted puede observar </t>
  </si>
  <si>
    <t>la columna E para distancias en línea recta y la columna M para distancias que involucren carreras de ida y vuelta.</t>
  </si>
  <si>
    <t>1. Ingrese el nombre del jugador y su respectiva VIFT (en la celda gris)</t>
  </si>
  <si>
    <t xml:space="preserve">2. Seleccione el tipo de ejercicio que quiere realizar en la celda ubicada por encima de la celda %VIFT o coloque usted mismo, </t>
  </si>
  <si>
    <t xml:space="preserve">3. Coloque la intensidad de carrera que usted requiera en la celda de color ROJO (puede utilizar las flechas que indican izquierda </t>
  </si>
  <si>
    <t xml:space="preserve">4. Puede ingresar la distancia de carrera en la celda de color VERDE (puede utilizar las flechas que indican izquierda </t>
  </si>
  <si>
    <t>Traduccion espagnol January 2018 - Daniel PESO</t>
  </si>
  <si>
    <t>Traduccion espagnol January 2018 - Daniel PESO - @danippeso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</si>
</sst>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6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Verdana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1" fillId="2" borderId="0" xfId="1" applyFill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Protection="1">
      <protection locked="0"/>
    </xf>
    <xf numFmtId="0" fontId="3" fillId="2" borderId="0" xfId="1" applyFont="1" applyFill="1" applyProtection="1">
      <protection locked="0"/>
    </xf>
    <xf numFmtId="0" fontId="1" fillId="3" borderId="4" xfId="1" applyFill="1" applyBorder="1" applyProtection="1">
      <protection locked="0"/>
    </xf>
    <xf numFmtId="0" fontId="1" fillId="3" borderId="0" xfId="1" applyFill="1" applyBorder="1" applyAlignment="1" applyProtection="1">
      <alignment horizontal="center"/>
      <protection locked="0"/>
    </xf>
    <xf numFmtId="0" fontId="1" fillId="3" borderId="0" xfId="1" applyFill="1" applyBorder="1" applyProtection="1">
      <protection locked="0"/>
    </xf>
    <xf numFmtId="0" fontId="4" fillId="3" borderId="5" xfId="1" applyFont="1" applyFill="1" applyBorder="1" applyProtection="1">
      <protection locked="0"/>
    </xf>
    <xf numFmtId="0" fontId="6" fillId="3" borderId="0" xfId="1" applyFont="1" applyFill="1" applyBorder="1" applyAlignment="1" applyProtection="1">
      <alignment horizontal="center"/>
      <protection locked="0"/>
    </xf>
    <xf numFmtId="0" fontId="6" fillId="3" borderId="0" xfId="1" applyFont="1" applyFill="1" applyBorder="1" applyProtection="1">
      <protection locked="0"/>
    </xf>
    <xf numFmtId="0" fontId="1" fillId="3" borderId="6" xfId="1" applyFill="1" applyBorder="1" applyProtection="1">
      <protection locked="0"/>
    </xf>
    <xf numFmtId="0" fontId="1" fillId="3" borderId="7" xfId="1" applyFill="1" applyBorder="1" applyAlignment="1" applyProtection="1">
      <alignment horizontal="center"/>
      <protection locked="0"/>
    </xf>
    <xf numFmtId="0" fontId="1" fillId="3" borderId="7" xfId="1" applyFill="1" applyBorder="1" applyProtection="1">
      <protection locked="0"/>
    </xf>
    <xf numFmtId="0" fontId="2" fillId="3" borderId="7" xfId="1" applyFont="1" applyFill="1" applyBorder="1" applyAlignment="1" applyProtection="1">
      <alignment horizontal="center"/>
      <protection locked="0"/>
    </xf>
    <xf numFmtId="0" fontId="2" fillId="3" borderId="7" xfId="1" applyFont="1" applyFill="1" applyBorder="1" applyProtection="1">
      <protection locked="0"/>
    </xf>
    <xf numFmtId="0" fontId="4" fillId="3" borderId="8" xfId="1" applyFont="1" applyFill="1" applyBorder="1" applyProtection="1">
      <protection locked="0"/>
    </xf>
    <xf numFmtId="0" fontId="1" fillId="3" borderId="9" xfId="1" applyFill="1" applyBorder="1" applyProtection="1"/>
    <xf numFmtId="1" fontId="1" fillId="3" borderId="10" xfId="1" applyNumberFormat="1" applyFill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1" fontId="2" fillId="3" borderId="10" xfId="1" applyNumberFormat="1" applyFont="1" applyFill="1" applyBorder="1" applyAlignment="1" applyProtection="1">
      <alignment horizontal="center"/>
    </xf>
    <xf numFmtId="0" fontId="2" fillId="0" borderId="11" xfId="1" applyFont="1" applyBorder="1" applyProtection="1"/>
    <xf numFmtId="0" fontId="2" fillId="0" borderId="10" xfId="1" applyFont="1" applyBorder="1" applyProtection="1"/>
    <xf numFmtId="2" fontId="1" fillId="0" borderId="10" xfId="1" applyNumberFormat="1" applyBorder="1" applyAlignment="1" applyProtection="1">
      <alignment horizontal="center"/>
    </xf>
    <xf numFmtId="0" fontId="1" fillId="0" borderId="10" xfId="1" applyBorder="1" applyProtection="1"/>
    <xf numFmtId="1" fontId="1" fillId="0" borderId="10" xfId="1" applyNumberFormat="1" applyBorder="1" applyAlignment="1" applyProtection="1">
      <alignment horizontal="center"/>
    </xf>
    <xf numFmtId="0" fontId="1" fillId="0" borderId="10" xfId="1" applyBorder="1" applyAlignment="1" applyProtection="1">
      <alignment horizontal="center"/>
    </xf>
    <xf numFmtId="0" fontId="1" fillId="0" borderId="10" xfId="1" applyNumberFormat="1" applyBorder="1" applyAlignment="1" applyProtection="1">
      <alignment horizontal="center"/>
    </xf>
    <xf numFmtId="0" fontId="1" fillId="4" borderId="10" xfId="1" applyFill="1" applyBorder="1" applyAlignment="1" applyProtection="1">
      <alignment horizontal="center"/>
      <protection locked="0"/>
    </xf>
    <xf numFmtId="0" fontId="7" fillId="4" borderId="12" xfId="1" applyFont="1" applyFill="1" applyBorder="1" applyProtection="1">
      <protection locked="0"/>
    </xf>
    <xf numFmtId="0" fontId="1" fillId="3" borderId="13" xfId="1" applyFill="1" applyBorder="1" applyProtection="1"/>
    <xf numFmtId="1" fontId="1" fillId="3" borderId="14" xfId="1" applyNumberFormat="1" applyFill="1" applyBorder="1" applyAlignment="1" applyProtection="1">
      <alignment horizontal="center"/>
    </xf>
    <xf numFmtId="0" fontId="2" fillId="3" borderId="14" xfId="1" applyFont="1" applyFill="1" applyBorder="1" applyAlignment="1" applyProtection="1">
      <alignment horizontal="center"/>
    </xf>
    <xf numFmtId="1" fontId="2" fillId="3" borderId="14" xfId="1" applyNumberFormat="1" applyFont="1" applyFill="1" applyBorder="1" applyAlignment="1" applyProtection="1">
      <alignment horizontal="center"/>
    </xf>
    <xf numFmtId="0" fontId="2" fillId="0" borderId="14" xfId="1" applyFont="1" applyBorder="1" applyProtection="1"/>
    <xf numFmtId="2" fontId="1" fillId="0" borderId="14" xfId="1" applyNumberFormat="1" applyBorder="1" applyAlignment="1" applyProtection="1">
      <alignment horizontal="center"/>
    </xf>
    <xf numFmtId="0" fontId="1" fillId="0" borderId="14" xfId="1" applyBorder="1" applyProtection="1"/>
    <xf numFmtId="1" fontId="1" fillId="0" borderId="14" xfId="1" applyNumberFormat="1" applyBorder="1" applyAlignment="1" applyProtection="1">
      <alignment horizontal="center"/>
    </xf>
    <xf numFmtId="0" fontId="1" fillId="0" borderId="14" xfId="1" applyBorder="1" applyAlignment="1" applyProtection="1">
      <alignment horizontal="center"/>
    </xf>
    <xf numFmtId="0" fontId="1" fillId="0" borderId="14" xfId="1" applyNumberFormat="1" applyBorder="1" applyAlignment="1" applyProtection="1">
      <alignment horizontal="center"/>
    </xf>
    <xf numFmtId="0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5" xfId="1" applyFont="1" applyFill="1" applyBorder="1" applyProtection="1">
      <protection locked="0"/>
    </xf>
    <xf numFmtId="1" fontId="2" fillId="0" borderId="14" xfId="1" applyNumberFormat="1" applyFont="1" applyFill="1" applyBorder="1" applyAlignment="1" applyProtection="1">
      <alignment horizontal="center"/>
    </xf>
    <xf numFmtId="0" fontId="1" fillId="4" borderId="14" xfId="1" applyFill="1" applyBorder="1" applyAlignment="1" applyProtection="1">
      <alignment horizontal="center"/>
      <protection locked="0"/>
    </xf>
    <xf numFmtId="0" fontId="1" fillId="3" borderId="16" xfId="1" applyFill="1" applyBorder="1" applyProtection="1"/>
    <xf numFmtId="1" fontId="1" fillId="3" borderId="11" xfId="1" applyNumberForma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1" fontId="2" fillId="3" borderId="11" xfId="1" applyNumberFormat="1" applyFont="1" applyFill="1" applyBorder="1" applyAlignment="1" applyProtection="1">
      <alignment horizontal="center"/>
    </xf>
    <xf numFmtId="2" fontId="1" fillId="0" borderId="11" xfId="1" applyNumberFormat="1" applyBorder="1" applyAlignment="1" applyProtection="1">
      <alignment horizontal="center"/>
    </xf>
    <xf numFmtId="0" fontId="1" fillId="0" borderId="11" xfId="1" applyBorder="1" applyProtection="1"/>
    <xf numFmtId="1" fontId="1" fillId="0" borderId="11" xfId="1" applyNumberFormat="1" applyBorder="1" applyAlignment="1" applyProtection="1">
      <alignment horizontal="center"/>
    </xf>
    <xf numFmtId="0" fontId="1" fillId="0" borderId="11" xfId="1" applyBorder="1" applyAlignment="1" applyProtection="1">
      <alignment horizontal="center"/>
    </xf>
    <xf numFmtId="0" fontId="1" fillId="0" borderId="11" xfId="1" applyNumberFormat="1" applyBorder="1" applyAlignment="1" applyProtection="1">
      <alignment horizontal="center"/>
    </xf>
    <xf numFmtId="0" fontId="7" fillId="4" borderId="11" xfId="1" applyFont="1" applyFill="1" applyBorder="1" applyAlignment="1" applyProtection="1">
      <alignment horizontal="center" vertical="center"/>
      <protection locked="0"/>
    </xf>
    <xf numFmtId="0" fontId="7" fillId="4" borderId="17" xfId="1" applyFont="1" applyFill="1" applyBorder="1" applyProtection="1">
      <protection locked="0"/>
    </xf>
    <xf numFmtId="0" fontId="8" fillId="5" borderId="2" xfId="1" applyFont="1" applyFill="1" applyBorder="1" applyAlignment="1" applyProtection="1">
      <alignment horizontal="center" vertical="center"/>
      <protection locked="0"/>
    </xf>
    <xf numFmtId="0" fontId="9" fillId="5" borderId="2" xfId="1" applyFont="1" applyFill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0" fillId="0" borderId="0" xfId="1" applyFont="1" applyProtection="1"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1" fillId="6" borderId="9" xfId="1" applyNumberFormat="1" applyFill="1" applyBorder="1" applyAlignment="1" applyProtection="1">
      <alignment horizontal="center"/>
      <protection locked="0"/>
    </xf>
    <xf numFmtId="0" fontId="10" fillId="5" borderId="13" xfId="1" applyNumberFormat="1" applyFont="1" applyFill="1" applyBorder="1" applyAlignment="1" applyProtection="1">
      <alignment horizontal="center"/>
      <protection locked="0"/>
    </xf>
    <xf numFmtId="0" fontId="11" fillId="2" borderId="16" xfId="1" applyFont="1" applyFill="1" applyBorder="1" applyAlignment="1" applyProtection="1">
      <alignment horizontal="center"/>
      <protection locked="0"/>
    </xf>
    <xf numFmtId="2" fontId="1" fillId="2" borderId="0" xfId="1" applyNumberFormat="1" applyFill="1" applyBorder="1" applyAlignment="1" applyProtection="1">
      <alignment horizontal="center"/>
      <protection locked="0"/>
    </xf>
    <xf numFmtId="0" fontId="1" fillId="2" borderId="0" xfId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Protection="1">
      <protection locked="0"/>
    </xf>
    <xf numFmtId="0" fontId="1" fillId="2" borderId="0" xfId="1" applyFill="1" applyBorder="1" applyProtection="1">
      <protection locked="0"/>
    </xf>
    <xf numFmtId="1" fontId="1" fillId="2" borderId="0" xfId="1" applyNumberFormat="1" applyFill="1" applyBorder="1" applyAlignment="1" applyProtection="1">
      <alignment horizontal="center"/>
      <protection locked="0"/>
    </xf>
    <xf numFmtId="0" fontId="1" fillId="2" borderId="0" xfId="1" applyNumberForma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Protection="1">
      <protection locked="0"/>
    </xf>
    <xf numFmtId="0" fontId="13" fillId="2" borderId="0" xfId="1" applyFont="1" applyFill="1" applyAlignment="1" applyProtection="1">
      <alignment horizontal="center"/>
      <protection locked="0"/>
    </xf>
    <xf numFmtId="0" fontId="14" fillId="2" borderId="20" xfId="1" applyFont="1" applyFill="1" applyBorder="1" applyProtection="1">
      <protection locked="0"/>
    </xf>
    <xf numFmtId="0" fontId="2" fillId="0" borderId="14" xfId="1" applyFont="1" applyFill="1" applyBorder="1" applyAlignment="1" applyProtection="1">
      <alignment horizontal="center"/>
    </xf>
    <xf numFmtId="0" fontId="2" fillId="0" borderId="14" xfId="1" applyNumberFormat="1" applyFont="1" applyFill="1" applyBorder="1" applyAlignment="1" applyProtection="1">
      <alignment horizont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" fillId="6" borderId="9" xfId="1" applyNumberForma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10" fillId="5" borderId="13" xfId="1" applyNumberFormat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11" fillId="2" borderId="16" xfId="1" applyFont="1" applyFill="1" applyBorder="1" applyAlignment="1" applyProtection="1">
      <alignment horizontal="center" vertical="center"/>
      <protection locked="0"/>
    </xf>
    <xf numFmtId="18" fontId="10" fillId="2" borderId="0" xfId="1" applyNumberFormat="1" applyFont="1" applyFill="1" applyProtection="1">
      <protection locked="0"/>
    </xf>
    <xf numFmtId="0" fontId="10" fillId="2" borderId="0" xfId="1" applyFont="1" applyFill="1" applyProtection="1">
      <protection locked="0"/>
    </xf>
    <xf numFmtId="0" fontId="5" fillId="2" borderId="0" xfId="2" applyFill="1" applyAlignment="1" applyProtection="1"/>
    <xf numFmtId="0" fontId="15" fillId="2" borderId="20" xfId="1" applyFont="1" applyFill="1" applyBorder="1" applyProtection="1">
      <protection locked="0"/>
    </xf>
    <xf numFmtId="0" fontId="1" fillId="0" borderId="0" xfId="1"/>
    <xf numFmtId="0" fontId="16" fillId="0" borderId="0" xfId="1" applyFont="1"/>
    <xf numFmtId="0" fontId="11" fillId="0" borderId="0" xfId="1" applyFont="1"/>
    <xf numFmtId="0" fontId="1" fillId="0" borderId="0" xfId="1" applyFill="1" applyBorder="1" applyAlignment="1">
      <alignment horizontal="left" vertical="center"/>
    </xf>
    <xf numFmtId="0" fontId="3" fillId="2" borderId="0" xfId="1" applyFont="1" applyFill="1"/>
    <xf numFmtId="0" fontId="5" fillId="0" borderId="0" xfId="2" applyFont="1" applyFill="1" applyBorder="1" applyAlignment="1" applyProtection="1">
      <alignment horizontal="left" vertical="center"/>
    </xf>
    <xf numFmtId="0" fontId="23" fillId="0" borderId="0" xfId="1" applyFont="1"/>
    <xf numFmtId="0" fontId="22" fillId="0" borderId="0" xfId="1" applyFont="1"/>
    <xf numFmtId="0" fontId="24" fillId="0" borderId="0" xfId="1" applyFont="1"/>
    <xf numFmtId="0" fontId="27" fillId="0" borderId="0" xfId="1" applyFont="1"/>
    <xf numFmtId="0" fontId="28" fillId="0" borderId="0" xfId="1" applyFont="1"/>
    <xf numFmtId="0" fontId="11" fillId="10" borderId="17" xfId="1" applyFont="1" applyFill="1" applyBorder="1" applyAlignment="1">
      <alignment horizontal="center" vertical="center" wrapText="1"/>
    </xf>
    <xf numFmtId="0" fontId="11" fillId="10" borderId="11" xfId="1" applyFont="1" applyFill="1" applyBorder="1" applyAlignment="1">
      <alignment horizontal="center" vertical="center" wrapText="1"/>
    </xf>
    <xf numFmtId="0" fontId="11" fillId="10" borderId="16" xfId="1" applyFont="1" applyFill="1" applyBorder="1" applyAlignment="1">
      <alignment horizontal="center" vertical="center" wrapText="1"/>
    </xf>
    <xf numFmtId="0" fontId="1" fillId="8" borderId="15" xfId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 wrapText="1"/>
    </xf>
    <xf numFmtId="16" fontId="21" fillId="8" borderId="14" xfId="1" applyNumberFormat="1" applyFont="1" applyFill="1" applyBorder="1" applyAlignment="1">
      <alignment horizontal="center" vertical="center" wrapText="1"/>
    </xf>
    <xf numFmtId="0" fontId="21" fillId="8" borderId="13" xfId="1" applyFont="1" applyFill="1" applyBorder="1" applyAlignment="1">
      <alignment horizontal="center" vertical="center" wrapText="1"/>
    </xf>
    <xf numFmtId="9" fontId="21" fillId="8" borderId="14" xfId="1" applyNumberFormat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3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/>
      <protection locked="0"/>
    </xf>
    <xf numFmtId="0" fontId="2" fillId="2" borderId="18" xfId="1" applyFont="1" applyFill="1" applyBorder="1" applyAlignment="1" applyProtection="1">
      <alignment horizontal="center"/>
      <protection locked="0"/>
    </xf>
    <xf numFmtId="0" fontId="8" fillId="5" borderId="6" xfId="1" applyFont="1" applyFill="1" applyBorder="1" applyAlignment="1" applyProtection="1">
      <alignment horizontal="center" vertical="center"/>
      <protection locked="0"/>
    </xf>
    <xf numFmtId="0" fontId="8" fillId="5" borderId="1" xfId="1" applyFont="1" applyFill="1" applyBorder="1" applyAlignment="1" applyProtection="1">
      <alignment horizontal="center" vertical="center"/>
      <protection locked="0"/>
    </xf>
    <xf numFmtId="0" fontId="1" fillId="7" borderId="12" xfId="1" applyFill="1" applyBorder="1" applyAlignment="1" applyProtection="1">
      <alignment horizontal="center" vertical="center"/>
      <protection locked="0"/>
    </xf>
    <xf numFmtId="0" fontId="1" fillId="7" borderId="10" xfId="1" applyFill="1" applyBorder="1" applyAlignment="1" applyProtection="1">
      <alignment horizontal="center" vertical="center"/>
      <protection locked="0"/>
    </xf>
    <xf numFmtId="0" fontId="1" fillId="8" borderId="15" xfId="1" applyFill="1" applyBorder="1" applyAlignment="1" applyProtection="1">
      <alignment horizontal="center" vertical="center"/>
      <protection locked="0"/>
    </xf>
    <xf numFmtId="0" fontId="1" fillId="8" borderId="14" xfId="1" applyFill="1" applyBorder="1" applyAlignment="1" applyProtection="1">
      <alignment horizontal="center" vertical="center"/>
      <protection locked="0"/>
    </xf>
    <xf numFmtId="14" fontId="2" fillId="2" borderId="14" xfId="1" applyNumberFormat="1" applyFont="1" applyFill="1" applyBorder="1" applyAlignment="1" applyProtection="1">
      <alignment horizontal="center"/>
      <protection locked="0"/>
    </xf>
    <xf numFmtId="0" fontId="2" fillId="2" borderId="13" xfId="1" applyFont="1" applyFill="1" applyBorder="1" applyAlignment="1" applyProtection="1">
      <alignment horizontal="center"/>
      <protection locked="0"/>
    </xf>
    <xf numFmtId="0" fontId="16" fillId="6" borderId="8" xfId="1" applyFont="1" applyFill="1" applyBorder="1" applyAlignment="1" applyProtection="1">
      <alignment horizontal="center"/>
      <protection locked="0"/>
    </xf>
    <xf numFmtId="0" fontId="16" fillId="6" borderId="7" xfId="1" applyFont="1" applyFill="1" applyBorder="1" applyAlignment="1" applyProtection="1">
      <alignment horizontal="center"/>
      <protection locked="0"/>
    </xf>
    <xf numFmtId="0" fontId="16" fillId="6" borderId="6" xfId="1" applyFont="1" applyFill="1" applyBorder="1" applyAlignment="1" applyProtection="1">
      <alignment horizontal="center"/>
      <protection locked="0"/>
    </xf>
    <xf numFmtId="14" fontId="2" fillId="2" borderId="14" xfId="1" applyNumberFormat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0" fontId="2" fillId="2" borderId="16" xfId="1" applyFont="1" applyFill="1" applyBorder="1" applyAlignment="1" applyProtection="1">
      <alignment horizontal="center"/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11" fillId="6" borderId="2" xfId="1" applyFont="1" applyFill="1" applyBorder="1" applyAlignment="1" applyProtection="1">
      <alignment horizontal="center"/>
      <protection locked="0"/>
    </xf>
    <xf numFmtId="0" fontId="11" fillId="6" borderId="1" xfId="1" applyFont="1" applyFill="1" applyBorder="1" applyAlignment="1" applyProtection="1">
      <alignment horizontal="center"/>
      <protection locked="0"/>
    </xf>
    <xf numFmtId="0" fontId="12" fillId="9" borderId="17" xfId="1" applyFont="1" applyFill="1" applyBorder="1" applyAlignment="1" applyProtection="1">
      <alignment horizontal="center" vertical="center"/>
      <protection locked="0"/>
    </xf>
    <xf numFmtId="0" fontId="12" fillId="9" borderId="11" xfId="1" applyFont="1" applyFill="1" applyBorder="1" applyAlignment="1" applyProtection="1">
      <alignment horizontal="center" vertical="center"/>
      <protection locked="0"/>
    </xf>
    <xf numFmtId="0" fontId="21" fillId="8" borderId="13" xfId="1" applyFont="1" applyFill="1" applyBorder="1" applyAlignment="1">
      <alignment horizontal="center" vertical="center" wrapText="1"/>
    </xf>
    <xf numFmtId="0" fontId="21" fillId="8" borderId="9" xfId="1" applyFont="1" applyFill="1" applyBorder="1" applyAlignment="1">
      <alignment horizontal="center" vertical="center" wrapText="1"/>
    </xf>
    <xf numFmtId="0" fontId="21" fillId="8" borderId="14" xfId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wmf"/><Relationship Id="rId1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47625</xdr:rowOff>
        </xdr:from>
        <xdr:to>
          <xdr:col>4</xdr:col>
          <xdr:colOff>419100</xdr:colOff>
          <xdr:row>5</xdr:row>
          <xdr:rowOff>161925</xdr:rowOff>
        </xdr:to>
        <xdr:sp macro="" textlink="">
          <xdr:nvSpPr>
            <xdr:cNvPr id="1035" name="SpinButton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4</xdr:col>
          <xdr:colOff>419100</xdr:colOff>
          <xdr:row>7</xdr:row>
          <xdr:rowOff>171450</xdr:rowOff>
        </xdr:to>
        <xdr:sp macro="" textlink="">
          <xdr:nvSpPr>
            <xdr:cNvPr id="1036" name="SpinButton3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30</xdr:row>
          <xdr:rowOff>57150</xdr:rowOff>
        </xdr:from>
        <xdr:to>
          <xdr:col>4</xdr:col>
          <xdr:colOff>419100</xdr:colOff>
          <xdr:row>31</xdr:row>
          <xdr:rowOff>161925</xdr:rowOff>
        </xdr:to>
        <xdr:sp macro="" textlink="">
          <xdr:nvSpPr>
            <xdr:cNvPr id="1037" name="SpinButton4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33</xdr:row>
          <xdr:rowOff>0</xdr:rowOff>
        </xdr:from>
        <xdr:to>
          <xdr:col>4</xdr:col>
          <xdr:colOff>419100</xdr:colOff>
          <xdr:row>34</xdr:row>
          <xdr:rowOff>4763</xdr:rowOff>
        </xdr:to>
        <xdr:sp macro="" textlink="">
          <xdr:nvSpPr>
            <xdr:cNvPr id="1038" name="SpinButton6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76200</xdr:rowOff>
        </xdr:from>
        <xdr:to>
          <xdr:col>2</xdr:col>
          <xdr:colOff>85725</xdr:colOff>
          <xdr:row>4</xdr:row>
          <xdr:rowOff>38100</xdr:rowOff>
        </xdr:to>
        <xdr:sp macro="" textlink="">
          <xdr:nvSpPr>
            <xdr:cNvPr id="1039" name="ComboBox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57150</xdr:rowOff>
        </xdr:from>
        <xdr:to>
          <xdr:col>2</xdr:col>
          <xdr:colOff>85725</xdr:colOff>
          <xdr:row>30</xdr:row>
          <xdr:rowOff>38100</xdr:rowOff>
        </xdr:to>
        <xdr:sp macro="" textlink="">
          <xdr:nvSpPr>
            <xdr:cNvPr id="1040" name="ComboBox2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152400</xdr:rowOff>
        </xdr:from>
        <xdr:to>
          <xdr:col>4</xdr:col>
          <xdr:colOff>419100</xdr:colOff>
          <xdr:row>6</xdr:row>
          <xdr:rowOff>157163</xdr:rowOff>
        </xdr:to>
        <xdr:sp macro="" textlink="">
          <xdr:nvSpPr>
            <xdr:cNvPr id="1041" name="SpinButton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0</xdr:rowOff>
        </xdr:from>
        <xdr:to>
          <xdr:col>4</xdr:col>
          <xdr:colOff>428625</xdr:colOff>
          <xdr:row>33</xdr:row>
          <xdr:rowOff>9525</xdr:rowOff>
        </xdr:to>
        <xdr:sp macro="" textlink="">
          <xdr:nvSpPr>
            <xdr:cNvPr id="1042" name="SpinButton5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609600</xdr:colOff>
          <xdr:row>36</xdr:row>
          <xdr:rowOff>133350</xdr:rowOff>
        </xdr:from>
        <xdr:to>
          <xdr:col>3</xdr:col>
          <xdr:colOff>1066800</xdr:colOff>
          <xdr:row>54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37</xdr:row>
          <xdr:rowOff>28575</xdr:rowOff>
        </xdr:from>
        <xdr:to>
          <xdr:col>7</xdr:col>
          <xdr:colOff>409575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any\M%20Buchheit\30-15%20Intermittent%20Fitness%20Test\Spreadsheet%20for%20Intervall%20Training%20prescription%20based%20on%20VIFT%20-%20M.%20Buchheit%20v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Training prescription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6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7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6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indexed="38"/>
  </sheetPr>
  <dimension ref="A1:S66"/>
  <sheetViews>
    <sheetView tabSelected="1" zoomScaleNormal="100" workbookViewId="0">
      <selection activeCell="A3" sqref="A3"/>
    </sheetView>
  </sheetViews>
  <sheetFormatPr baseColWidth="10" defaultColWidth="6.59765625" defaultRowHeight="12.75" x14ac:dyDescent="0.35"/>
  <cols>
    <col min="1" max="1" width="16.1328125" style="1" customWidth="1"/>
    <col min="2" max="2" width="13.86328125" style="1" customWidth="1"/>
    <col min="3" max="3" width="5.86328125" style="1" customWidth="1"/>
    <col min="4" max="4" width="8.73046875" style="1" customWidth="1"/>
    <col min="5" max="5" width="8" style="1" customWidth="1"/>
    <col min="6" max="6" width="10.1328125" style="1" hidden="1" customWidth="1"/>
    <col min="7" max="7" width="6.59765625" style="1" hidden="1" customWidth="1"/>
    <col min="8" max="8" width="6.265625" style="4" hidden="1" customWidth="1"/>
    <col min="9" max="9" width="3.3984375" style="4" hidden="1" customWidth="1"/>
    <col min="10" max="10" width="3" style="4" hidden="1" customWidth="1"/>
    <col min="11" max="11" width="5" style="4" hidden="1" customWidth="1"/>
    <col min="12" max="12" width="5.73046875" style="4" hidden="1" customWidth="1"/>
    <col min="13" max="13" width="8.265625" style="4" customWidth="1"/>
    <col min="14" max="14" width="2.59765625" style="3" customWidth="1"/>
    <col min="15" max="15" width="13.265625" style="2" customWidth="1"/>
    <col min="16" max="16" width="6.1328125" style="2" bestFit="1" customWidth="1"/>
    <col min="17" max="17" width="2.59765625" style="1" bestFit="1" customWidth="1"/>
    <col min="18" max="18" width="8.73046875" style="1" customWidth="1"/>
    <col min="19" max="19" width="2.3984375" style="1" bestFit="1" customWidth="1"/>
    <col min="20" max="16384" width="6.59765625" style="1"/>
  </cols>
  <sheetData>
    <row r="1" spans="1:19" ht="15" x14ac:dyDescent="0.4">
      <c r="A1" s="128" t="s">
        <v>65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30"/>
    </row>
    <row r="2" spans="1:19" ht="16.5" customHeight="1" thickBot="1" x14ac:dyDescent="0.45">
      <c r="A2" s="137" t="s">
        <v>41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9"/>
    </row>
    <row r="3" spans="1:19" ht="8.25" customHeight="1" thickBot="1" x14ac:dyDescent="0.4">
      <c r="A3" s="5"/>
      <c r="B3" s="5"/>
      <c r="C3" s="5"/>
      <c r="D3" s="5"/>
      <c r="E3" s="5"/>
      <c r="F3" s="5"/>
      <c r="G3" s="5"/>
      <c r="H3" s="8"/>
      <c r="I3" s="8"/>
      <c r="J3" s="8"/>
      <c r="K3" s="8"/>
      <c r="L3" s="8"/>
      <c r="M3" s="8"/>
      <c r="N3" s="7"/>
      <c r="O3" s="6"/>
      <c r="P3" s="6"/>
      <c r="Q3" s="5"/>
    </row>
    <row r="4" spans="1:19" ht="13.5" thickBot="1" x14ac:dyDescent="0.45">
      <c r="A4" s="91" t="s">
        <v>40</v>
      </c>
      <c r="B4" s="5"/>
      <c r="C4" s="5"/>
      <c r="D4" s="5"/>
      <c r="E4" s="88"/>
      <c r="F4" s="5"/>
      <c r="G4" s="5"/>
      <c r="H4" s="8"/>
      <c r="I4" s="8"/>
      <c r="J4" s="8"/>
      <c r="K4" s="8"/>
      <c r="L4" s="8"/>
      <c r="M4" s="8"/>
      <c r="N4" s="7"/>
      <c r="O4" s="6"/>
      <c r="P4" s="90" t="s">
        <v>39</v>
      </c>
      <c r="Q4" s="5"/>
    </row>
    <row r="5" spans="1:19" ht="4.5" customHeight="1" thickBot="1" x14ac:dyDescent="0.4">
      <c r="A5" s="5"/>
      <c r="B5" s="89"/>
      <c r="C5" s="89"/>
      <c r="D5" s="89"/>
      <c r="E5" s="88"/>
      <c r="F5" s="5"/>
      <c r="G5" s="5"/>
      <c r="H5" s="8"/>
      <c r="I5" s="8"/>
      <c r="J5" s="8"/>
      <c r="K5" s="8"/>
      <c r="L5" s="8"/>
      <c r="M5" s="8"/>
      <c r="N5" s="7"/>
      <c r="O5" s="6"/>
      <c r="P5" s="5"/>
      <c r="Q5" s="5"/>
    </row>
    <row r="6" spans="1:19" ht="13.15" x14ac:dyDescent="0.35">
      <c r="A6" s="5"/>
      <c r="B6" s="140" t="s">
        <v>38</v>
      </c>
      <c r="C6" s="141"/>
      <c r="D6" s="87">
        <v>95</v>
      </c>
      <c r="E6" s="82"/>
      <c r="F6" s="82"/>
      <c r="G6" s="82"/>
      <c r="H6" s="81"/>
      <c r="I6" s="81"/>
      <c r="J6" s="81"/>
      <c r="K6" s="81"/>
      <c r="L6" s="81"/>
      <c r="M6" s="86" t="s">
        <v>72</v>
      </c>
      <c r="N6" s="133" t="s">
        <v>37</v>
      </c>
      <c r="O6" s="134"/>
      <c r="P6" s="5"/>
      <c r="Q6" s="5"/>
    </row>
    <row r="7" spans="1:19" x14ac:dyDescent="0.35">
      <c r="A7" s="5"/>
      <c r="B7" s="124" t="s">
        <v>74</v>
      </c>
      <c r="C7" s="125"/>
      <c r="D7" s="85">
        <v>15</v>
      </c>
      <c r="E7" s="82"/>
      <c r="F7" s="82"/>
      <c r="G7" s="82"/>
      <c r="H7" s="81"/>
      <c r="I7" s="81"/>
      <c r="J7" s="81"/>
      <c r="K7" s="81"/>
      <c r="L7" s="81"/>
      <c r="M7" s="84" t="s">
        <v>73</v>
      </c>
      <c r="N7" s="131">
        <v>39310</v>
      </c>
      <c r="O7" s="132"/>
      <c r="P7" s="5"/>
      <c r="Q7" s="5"/>
    </row>
    <row r="8" spans="1:19" ht="15.75" customHeight="1" thickBot="1" x14ac:dyDescent="0.4">
      <c r="A8" s="5"/>
      <c r="B8" s="122" t="s">
        <v>75</v>
      </c>
      <c r="C8" s="123"/>
      <c r="D8" s="83">
        <v>40</v>
      </c>
      <c r="E8" s="82"/>
      <c r="F8" s="82"/>
      <c r="G8" s="82"/>
      <c r="H8" s="81"/>
      <c r="I8" s="81"/>
      <c r="J8" s="81"/>
      <c r="K8" s="81"/>
      <c r="L8" s="81" t="s">
        <v>36</v>
      </c>
      <c r="M8" s="64" t="s">
        <v>30</v>
      </c>
      <c r="N8" s="116" t="s">
        <v>35</v>
      </c>
      <c r="O8" s="117"/>
      <c r="P8" s="5"/>
      <c r="Q8" s="5"/>
    </row>
    <row r="9" spans="1:19" ht="5.25" customHeight="1" thickBot="1" x14ac:dyDescent="0.4">
      <c r="A9" s="5"/>
      <c r="B9" s="5"/>
      <c r="C9" s="5"/>
      <c r="D9" s="5"/>
      <c r="E9" s="5"/>
      <c r="F9" s="5"/>
      <c r="G9" s="5"/>
      <c r="H9" s="8"/>
      <c r="I9" s="8"/>
      <c r="J9" s="8"/>
      <c r="K9" s="8"/>
      <c r="L9" s="8"/>
      <c r="M9" s="8"/>
      <c r="N9" s="7"/>
      <c r="O9" s="6"/>
      <c r="P9" s="5"/>
      <c r="Q9" s="5"/>
      <c r="S9" s="63"/>
    </row>
    <row r="10" spans="1:19" ht="14.25" customHeight="1" x14ac:dyDescent="0.35">
      <c r="A10" s="112" t="s">
        <v>66</v>
      </c>
      <c r="B10" s="114" t="s">
        <v>27</v>
      </c>
      <c r="C10" s="114" t="s">
        <v>67</v>
      </c>
      <c r="D10" s="114" t="s">
        <v>25</v>
      </c>
      <c r="E10" s="114" t="s">
        <v>68</v>
      </c>
      <c r="F10" s="114"/>
      <c r="G10" s="114"/>
      <c r="H10" s="114"/>
      <c r="I10" s="114"/>
      <c r="J10" s="114"/>
      <c r="K10" s="114"/>
      <c r="L10" s="114"/>
      <c r="M10" s="114"/>
      <c r="N10" s="114" t="s">
        <v>71</v>
      </c>
      <c r="O10" s="114"/>
      <c r="P10" s="114"/>
      <c r="Q10" s="120"/>
      <c r="S10" s="63"/>
    </row>
    <row r="11" spans="1:19" ht="13.5" thickBot="1" x14ac:dyDescent="0.4">
      <c r="A11" s="113"/>
      <c r="B11" s="115"/>
      <c r="C11" s="115"/>
      <c r="D11" s="115"/>
      <c r="E11" s="60" t="s">
        <v>69</v>
      </c>
      <c r="F11" s="61" t="s">
        <v>21</v>
      </c>
      <c r="G11" s="62"/>
      <c r="H11" s="61" t="s">
        <v>20</v>
      </c>
      <c r="I11" s="61"/>
      <c r="J11" s="61"/>
      <c r="K11" s="61"/>
      <c r="L11" s="61"/>
      <c r="M11" s="60" t="s">
        <v>70</v>
      </c>
      <c r="N11" s="115"/>
      <c r="O11" s="115"/>
      <c r="P11" s="115"/>
      <c r="Q11" s="121"/>
    </row>
    <row r="12" spans="1:19" ht="6" customHeight="1" thickBot="1" x14ac:dyDescent="0.4">
      <c r="A12" s="5"/>
      <c r="B12" s="6"/>
      <c r="C12" s="5"/>
      <c r="D12" s="5"/>
      <c r="E12" s="5"/>
      <c r="F12" s="5"/>
      <c r="G12" s="5"/>
      <c r="H12" s="8"/>
      <c r="I12" s="8"/>
      <c r="J12" s="8"/>
      <c r="K12" s="8"/>
      <c r="L12" s="8"/>
      <c r="M12" s="8"/>
      <c r="N12" s="7"/>
      <c r="O12" s="6"/>
      <c r="P12" s="5"/>
      <c r="Q12" s="5"/>
    </row>
    <row r="13" spans="1:19" ht="13.15" thickBot="1" x14ac:dyDescent="0.4">
      <c r="A13" s="59" t="s">
        <v>76</v>
      </c>
      <c r="B13" s="58">
        <v>15</v>
      </c>
      <c r="C13" s="57">
        <f t="shared" ref="C13:C27" si="0">D$7</f>
        <v>15</v>
      </c>
      <c r="D13" s="56">
        <f t="shared" ref="D13:D27" si="1">D$6</f>
        <v>95</v>
      </c>
      <c r="E13" s="55">
        <f t="shared" ref="E13:E27" si="2">(B13*1000/3600)*D13/100*C13</f>
        <v>59.375000000000007</v>
      </c>
      <c r="F13" s="54">
        <f t="shared" ref="F13:F27" si="3">M13-(J13*D$8)</f>
        <v>16.604166666666671</v>
      </c>
      <c r="G13" s="53">
        <f t="shared" ref="G13:G27" si="4">(B13/3.6)*(D$6/100)*(D$7-(H13*0.7))</f>
        <v>56.604166666666671</v>
      </c>
      <c r="H13" s="26">
        <f t="shared" ref="H13:H27" si="5">ROUNDDOWN(E13/D$8,0)</f>
        <v>1</v>
      </c>
      <c r="I13" s="26" t="str">
        <f t="shared" ref="I13:I27" si="6">IF(G13&lt;(H13*D$8),"pb","ok")</f>
        <v>ok</v>
      </c>
      <c r="J13" s="26">
        <f t="shared" ref="J13:J27" si="7">IF(I13="ok",H13,H13-1)</f>
        <v>1</v>
      </c>
      <c r="K13" s="26" t="str">
        <f t="shared" ref="K13:K27" si="8">IF(G13&lt;(J13*D$8),"pb","ok")</f>
        <v>ok</v>
      </c>
      <c r="L13" s="26">
        <f t="shared" ref="L13:L27" si="9">IF(K13="ok",J13,J13-1)</f>
        <v>1</v>
      </c>
      <c r="M13" s="52">
        <f t="shared" ref="M13:M27" si="10">(B13/3.6)*(D$6/100)*(D$7-(L13*0.7))</f>
        <v>56.604166666666671</v>
      </c>
      <c r="N13" s="51">
        <f t="shared" ref="N13:N27" si="11">L13</f>
        <v>1</v>
      </c>
      <c r="O13" s="51" t="s">
        <v>3</v>
      </c>
      <c r="P13" s="50">
        <f t="shared" ref="P13:P27" si="12">M13-(N13*D$8)</f>
        <v>16.604166666666671</v>
      </c>
      <c r="Q13" s="49" t="s">
        <v>2</v>
      </c>
    </row>
    <row r="14" spans="1:19" ht="13.15" thickBot="1" x14ac:dyDescent="0.4">
      <c r="A14" s="59" t="s">
        <v>77</v>
      </c>
      <c r="B14" s="45">
        <v>15.5</v>
      </c>
      <c r="C14" s="44">
        <f t="shared" si="0"/>
        <v>15</v>
      </c>
      <c r="D14" s="43">
        <f t="shared" si="1"/>
        <v>95</v>
      </c>
      <c r="E14" s="42">
        <f t="shared" si="2"/>
        <v>61.354166666666664</v>
      </c>
      <c r="F14" s="41">
        <f t="shared" si="3"/>
        <v>18.490972222222226</v>
      </c>
      <c r="G14" s="40">
        <f t="shared" si="4"/>
        <v>58.490972222222226</v>
      </c>
      <c r="H14" s="39">
        <f t="shared" si="5"/>
        <v>1</v>
      </c>
      <c r="I14" s="39" t="str">
        <f t="shared" si="6"/>
        <v>ok</v>
      </c>
      <c r="J14" s="39">
        <f t="shared" si="7"/>
        <v>1</v>
      </c>
      <c r="K14" s="39" t="str">
        <f t="shared" si="8"/>
        <v>ok</v>
      </c>
      <c r="L14" s="39">
        <f t="shared" si="9"/>
        <v>1</v>
      </c>
      <c r="M14" s="38">
        <f t="shared" si="10"/>
        <v>58.490972222222226</v>
      </c>
      <c r="N14" s="37">
        <f t="shared" si="11"/>
        <v>1</v>
      </c>
      <c r="O14" s="37" t="s">
        <v>3</v>
      </c>
      <c r="P14" s="36">
        <f t="shared" si="12"/>
        <v>18.490972222222226</v>
      </c>
      <c r="Q14" s="35" t="s">
        <v>2</v>
      </c>
    </row>
    <row r="15" spans="1:19" ht="13.15" thickBot="1" x14ac:dyDescent="0.4">
      <c r="A15" s="59" t="s">
        <v>78</v>
      </c>
      <c r="B15" s="48">
        <v>16</v>
      </c>
      <c r="C15" s="44">
        <f t="shared" si="0"/>
        <v>15</v>
      </c>
      <c r="D15" s="43">
        <f t="shared" si="1"/>
        <v>95</v>
      </c>
      <c r="E15" s="42">
        <f t="shared" si="2"/>
        <v>63.333333333333336</v>
      </c>
      <c r="F15" s="41">
        <f t="shared" si="3"/>
        <v>20.37777777777778</v>
      </c>
      <c r="G15" s="40">
        <f t="shared" si="4"/>
        <v>60.37777777777778</v>
      </c>
      <c r="H15" s="39">
        <f t="shared" si="5"/>
        <v>1</v>
      </c>
      <c r="I15" s="39" t="str">
        <f t="shared" si="6"/>
        <v>ok</v>
      </c>
      <c r="J15" s="39">
        <f t="shared" si="7"/>
        <v>1</v>
      </c>
      <c r="K15" s="39" t="str">
        <f t="shared" si="8"/>
        <v>ok</v>
      </c>
      <c r="L15" s="39">
        <f t="shared" si="9"/>
        <v>1</v>
      </c>
      <c r="M15" s="38">
        <f t="shared" si="10"/>
        <v>60.37777777777778</v>
      </c>
      <c r="N15" s="37">
        <f t="shared" si="11"/>
        <v>1</v>
      </c>
      <c r="O15" s="37" t="s">
        <v>3</v>
      </c>
      <c r="P15" s="36">
        <f t="shared" si="12"/>
        <v>20.37777777777778</v>
      </c>
      <c r="Q15" s="35" t="s">
        <v>2</v>
      </c>
    </row>
    <row r="16" spans="1:19" ht="13.15" thickBot="1" x14ac:dyDescent="0.4">
      <c r="A16" s="59" t="s">
        <v>79</v>
      </c>
      <c r="B16" s="45">
        <v>16.5</v>
      </c>
      <c r="C16" s="44">
        <f t="shared" si="0"/>
        <v>15</v>
      </c>
      <c r="D16" s="43">
        <f t="shared" si="1"/>
        <v>95</v>
      </c>
      <c r="E16" s="42">
        <f t="shared" si="2"/>
        <v>65.312499999999986</v>
      </c>
      <c r="F16" s="41">
        <f t="shared" si="3"/>
        <v>22.264583333333327</v>
      </c>
      <c r="G16" s="40">
        <f t="shared" si="4"/>
        <v>62.264583333333327</v>
      </c>
      <c r="H16" s="39">
        <f t="shared" si="5"/>
        <v>1</v>
      </c>
      <c r="I16" s="39" t="str">
        <f t="shared" si="6"/>
        <v>ok</v>
      </c>
      <c r="J16" s="39">
        <f t="shared" si="7"/>
        <v>1</v>
      </c>
      <c r="K16" s="39" t="str">
        <f t="shared" si="8"/>
        <v>ok</v>
      </c>
      <c r="L16" s="39">
        <f t="shared" si="9"/>
        <v>1</v>
      </c>
      <c r="M16" s="38">
        <f t="shared" si="10"/>
        <v>62.264583333333327</v>
      </c>
      <c r="N16" s="37">
        <f t="shared" si="11"/>
        <v>1</v>
      </c>
      <c r="O16" s="37" t="s">
        <v>3</v>
      </c>
      <c r="P16" s="36">
        <f t="shared" si="12"/>
        <v>22.264583333333327</v>
      </c>
      <c r="Q16" s="35" t="s">
        <v>2</v>
      </c>
    </row>
    <row r="17" spans="1:17" ht="13.15" thickBot="1" x14ac:dyDescent="0.4">
      <c r="A17" s="59" t="s">
        <v>80</v>
      </c>
      <c r="B17" s="45">
        <v>17</v>
      </c>
      <c r="C17" s="44">
        <f t="shared" si="0"/>
        <v>15</v>
      </c>
      <c r="D17" s="43">
        <f t="shared" si="1"/>
        <v>95</v>
      </c>
      <c r="E17" s="42">
        <f t="shared" si="2"/>
        <v>67.291666666666671</v>
      </c>
      <c r="F17" s="41">
        <f t="shared" si="3"/>
        <v>24.151388888888889</v>
      </c>
      <c r="G17" s="40">
        <f t="shared" si="4"/>
        <v>64.151388888888889</v>
      </c>
      <c r="H17" s="39">
        <f t="shared" si="5"/>
        <v>1</v>
      </c>
      <c r="I17" s="39" t="str">
        <f t="shared" si="6"/>
        <v>ok</v>
      </c>
      <c r="J17" s="39">
        <f t="shared" si="7"/>
        <v>1</v>
      </c>
      <c r="K17" s="39" t="str">
        <f t="shared" si="8"/>
        <v>ok</v>
      </c>
      <c r="L17" s="39">
        <f t="shared" si="9"/>
        <v>1</v>
      </c>
      <c r="M17" s="38">
        <f t="shared" si="10"/>
        <v>64.151388888888889</v>
      </c>
      <c r="N17" s="37">
        <f t="shared" si="11"/>
        <v>1</v>
      </c>
      <c r="O17" s="37" t="s">
        <v>3</v>
      </c>
      <c r="P17" s="36">
        <f t="shared" si="12"/>
        <v>24.151388888888889</v>
      </c>
      <c r="Q17" s="35" t="s">
        <v>2</v>
      </c>
    </row>
    <row r="18" spans="1:17" ht="13.15" thickBot="1" x14ac:dyDescent="0.4">
      <c r="A18" s="59" t="s">
        <v>81</v>
      </c>
      <c r="B18" s="48">
        <v>17.5</v>
      </c>
      <c r="C18" s="44">
        <f t="shared" si="0"/>
        <v>15</v>
      </c>
      <c r="D18" s="43">
        <f t="shared" si="1"/>
        <v>95</v>
      </c>
      <c r="E18" s="42">
        <f t="shared" si="2"/>
        <v>69.270833333333329</v>
      </c>
      <c r="F18" s="41">
        <f t="shared" si="3"/>
        <v>26.038194444444443</v>
      </c>
      <c r="G18" s="40">
        <f t="shared" si="4"/>
        <v>66.038194444444443</v>
      </c>
      <c r="H18" s="39">
        <f t="shared" si="5"/>
        <v>1</v>
      </c>
      <c r="I18" s="39" t="str">
        <f t="shared" si="6"/>
        <v>ok</v>
      </c>
      <c r="J18" s="39">
        <f t="shared" si="7"/>
        <v>1</v>
      </c>
      <c r="K18" s="39" t="str">
        <f t="shared" si="8"/>
        <v>ok</v>
      </c>
      <c r="L18" s="39">
        <f t="shared" si="9"/>
        <v>1</v>
      </c>
      <c r="M18" s="38">
        <f t="shared" si="10"/>
        <v>66.038194444444443</v>
      </c>
      <c r="N18" s="37">
        <f t="shared" si="11"/>
        <v>1</v>
      </c>
      <c r="O18" s="37" t="s">
        <v>3</v>
      </c>
      <c r="P18" s="36">
        <f t="shared" si="12"/>
        <v>26.038194444444443</v>
      </c>
      <c r="Q18" s="35" t="s">
        <v>2</v>
      </c>
    </row>
    <row r="19" spans="1:17" ht="13.15" thickBot="1" x14ac:dyDescent="0.4">
      <c r="A19" s="59" t="s">
        <v>82</v>
      </c>
      <c r="B19" s="45">
        <v>18</v>
      </c>
      <c r="C19" s="44">
        <f t="shared" si="0"/>
        <v>15</v>
      </c>
      <c r="D19" s="43">
        <f t="shared" si="1"/>
        <v>95</v>
      </c>
      <c r="E19" s="42">
        <f t="shared" si="2"/>
        <v>71.25</v>
      </c>
      <c r="F19" s="41">
        <f t="shared" si="3"/>
        <v>27.924999999999997</v>
      </c>
      <c r="G19" s="40">
        <f t="shared" si="4"/>
        <v>67.924999999999997</v>
      </c>
      <c r="H19" s="39">
        <f t="shared" si="5"/>
        <v>1</v>
      </c>
      <c r="I19" s="39" t="str">
        <f t="shared" si="6"/>
        <v>ok</v>
      </c>
      <c r="J19" s="39">
        <f t="shared" si="7"/>
        <v>1</v>
      </c>
      <c r="K19" s="39" t="str">
        <f t="shared" si="8"/>
        <v>ok</v>
      </c>
      <c r="L19" s="39">
        <f t="shared" si="9"/>
        <v>1</v>
      </c>
      <c r="M19" s="38">
        <f t="shared" si="10"/>
        <v>67.924999999999997</v>
      </c>
      <c r="N19" s="37">
        <f t="shared" si="11"/>
        <v>1</v>
      </c>
      <c r="O19" s="37" t="s">
        <v>3</v>
      </c>
      <c r="P19" s="36">
        <f t="shared" si="12"/>
        <v>27.924999999999997</v>
      </c>
      <c r="Q19" s="35" t="s">
        <v>2</v>
      </c>
    </row>
    <row r="20" spans="1:17" ht="13.15" thickBot="1" x14ac:dyDescent="0.4">
      <c r="A20" s="59" t="s">
        <v>83</v>
      </c>
      <c r="B20" s="45">
        <v>18.5</v>
      </c>
      <c r="C20" s="44">
        <f t="shared" si="0"/>
        <v>15</v>
      </c>
      <c r="D20" s="43">
        <f t="shared" si="1"/>
        <v>95</v>
      </c>
      <c r="E20" s="42">
        <f t="shared" si="2"/>
        <v>73.229166666666671</v>
      </c>
      <c r="F20" s="41">
        <f t="shared" si="3"/>
        <v>29.811805555555551</v>
      </c>
      <c r="G20" s="40">
        <f t="shared" si="4"/>
        <v>69.811805555555551</v>
      </c>
      <c r="H20" s="39">
        <f t="shared" si="5"/>
        <v>1</v>
      </c>
      <c r="I20" s="39" t="str">
        <f t="shared" si="6"/>
        <v>ok</v>
      </c>
      <c r="J20" s="39">
        <f t="shared" si="7"/>
        <v>1</v>
      </c>
      <c r="K20" s="39" t="str">
        <f t="shared" si="8"/>
        <v>ok</v>
      </c>
      <c r="L20" s="39">
        <f t="shared" si="9"/>
        <v>1</v>
      </c>
      <c r="M20" s="38">
        <f t="shared" si="10"/>
        <v>69.811805555555551</v>
      </c>
      <c r="N20" s="37">
        <f t="shared" si="11"/>
        <v>1</v>
      </c>
      <c r="O20" s="37" t="s">
        <v>3</v>
      </c>
      <c r="P20" s="36">
        <f t="shared" si="12"/>
        <v>29.811805555555551</v>
      </c>
      <c r="Q20" s="35" t="s">
        <v>2</v>
      </c>
    </row>
    <row r="21" spans="1:17" ht="13.15" thickBot="1" x14ac:dyDescent="0.4">
      <c r="A21" s="59" t="s">
        <v>84</v>
      </c>
      <c r="B21" s="48">
        <v>19</v>
      </c>
      <c r="C21" s="44">
        <f t="shared" si="0"/>
        <v>15</v>
      </c>
      <c r="D21" s="43">
        <f t="shared" si="1"/>
        <v>95</v>
      </c>
      <c r="E21" s="42">
        <f t="shared" si="2"/>
        <v>75.208333333333329</v>
      </c>
      <c r="F21" s="41">
        <f t="shared" si="3"/>
        <v>31.698611111111106</v>
      </c>
      <c r="G21" s="40">
        <f t="shared" si="4"/>
        <v>71.698611111111106</v>
      </c>
      <c r="H21" s="39">
        <f t="shared" si="5"/>
        <v>1</v>
      </c>
      <c r="I21" s="39" t="str">
        <f t="shared" si="6"/>
        <v>ok</v>
      </c>
      <c r="J21" s="39">
        <f t="shared" si="7"/>
        <v>1</v>
      </c>
      <c r="K21" s="39" t="str">
        <f t="shared" si="8"/>
        <v>ok</v>
      </c>
      <c r="L21" s="39">
        <f t="shared" si="9"/>
        <v>1</v>
      </c>
      <c r="M21" s="38">
        <f t="shared" si="10"/>
        <v>71.698611111111106</v>
      </c>
      <c r="N21" s="37">
        <f t="shared" si="11"/>
        <v>1</v>
      </c>
      <c r="O21" s="37" t="s">
        <v>3</v>
      </c>
      <c r="P21" s="36">
        <f t="shared" si="12"/>
        <v>31.698611111111106</v>
      </c>
      <c r="Q21" s="35" t="s">
        <v>2</v>
      </c>
    </row>
    <row r="22" spans="1:17" ht="13.15" thickBot="1" x14ac:dyDescent="0.4">
      <c r="A22" s="59" t="s">
        <v>85</v>
      </c>
      <c r="B22" s="45">
        <v>19.5</v>
      </c>
      <c r="C22" s="44">
        <f t="shared" si="0"/>
        <v>15</v>
      </c>
      <c r="D22" s="43">
        <f t="shared" si="1"/>
        <v>95</v>
      </c>
      <c r="E22" s="42">
        <f t="shared" si="2"/>
        <v>77.187500000000014</v>
      </c>
      <c r="F22" s="41">
        <f t="shared" si="3"/>
        <v>33.58541666666666</v>
      </c>
      <c r="G22" s="40">
        <f t="shared" si="4"/>
        <v>73.58541666666666</v>
      </c>
      <c r="H22" s="39">
        <f t="shared" si="5"/>
        <v>1</v>
      </c>
      <c r="I22" s="39" t="str">
        <f t="shared" si="6"/>
        <v>ok</v>
      </c>
      <c r="J22" s="39">
        <f t="shared" si="7"/>
        <v>1</v>
      </c>
      <c r="K22" s="39" t="str">
        <f t="shared" si="8"/>
        <v>ok</v>
      </c>
      <c r="L22" s="39">
        <f t="shared" si="9"/>
        <v>1</v>
      </c>
      <c r="M22" s="38">
        <f t="shared" si="10"/>
        <v>73.58541666666666</v>
      </c>
      <c r="N22" s="37">
        <f t="shared" si="11"/>
        <v>1</v>
      </c>
      <c r="O22" s="37" t="s">
        <v>3</v>
      </c>
      <c r="P22" s="36">
        <f t="shared" si="12"/>
        <v>33.58541666666666</v>
      </c>
      <c r="Q22" s="35" t="s">
        <v>2</v>
      </c>
    </row>
    <row r="23" spans="1:17" ht="13.15" thickBot="1" x14ac:dyDescent="0.4">
      <c r="A23" s="59" t="s">
        <v>86</v>
      </c>
      <c r="B23" s="45">
        <v>20</v>
      </c>
      <c r="C23" s="44">
        <f t="shared" si="0"/>
        <v>15</v>
      </c>
      <c r="D23" s="43">
        <f t="shared" si="1"/>
        <v>95</v>
      </c>
      <c r="E23" s="42">
        <f t="shared" si="2"/>
        <v>79.166666666666657</v>
      </c>
      <c r="F23" s="41">
        <f t="shared" si="3"/>
        <v>35.472222222222229</v>
      </c>
      <c r="G23" s="40">
        <f t="shared" si="4"/>
        <v>75.472222222222229</v>
      </c>
      <c r="H23" s="39">
        <f t="shared" si="5"/>
        <v>1</v>
      </c>
      <c r="I23" s="39" t="str">
        <f t="shared" si="6"/>
        <v>ok</v>
      </c>
      <c r="J23" s="39">
        <f t="shared" si="7"/>
        <v>1</v>
      </c>
      <c r="K23" s="39" t="str">
        <f t="shared" si="8"/>
        <v>ok</v>
      </c>
      <c r="L23" s="39">
        <f t="shared" si="9"/>
        <v>1</v>
      </c>
      <c r="M23" s="38">
        <f t="shared" si="10"/>
        <v>75.472222222222229</v>
      </c>
      <c r="N23" s="37">
        <f t="shared" si="11"/>
        <v>1</v>
      </c>
      <c r="O23" s="37" t="s">
        <v>3</v>
      </c>
      <c r="P23" s="36">
        <f t="shared" si="12"/>
        <v>35.472222222222229</v>
      </c>
      <c r="Q23" s="35" t="s">
        <v>2</v>
      </c>
    </row>
    <row r="24" spans="1:17" ht="13.15" thickBot="1" x14ac:dyDescent="0.4">
      <c r="A24" s="59" t="s">
        <v>87</v>
      </c>
      <c r="B24" s="48">
        <v>20.5</v>
      </c>
      <c r="C24" s="44">
        <f t="shared" si="0"/>
        <v>15</v>
      </c>
      <c r="D24" s="43">
        <f t="shared" si="1"/>
        <v>95</v>
      </c>
      <c r="E24" s="42">
        <f t="shared" si="2"/>
        <v>81.145833333333343</v>
      </c>
      <c r="F24" s="41">
        <f t="shared" si="3"/>
        <v>37.359027777777783</v>
      </c>
      <c r="G24" s="40">
        <f t="shared" si="4"/>
        <v>73.572222222222223</v>
      </c>
      <c r="H24" s="39">
        <f t="shared" si="5"/>
        <v>2</v>
      </c>
      <c r="I24" s="39" t="str">
        <f t="shared" si="6"/>
        <v>pb</v>
      </c>
      <c r="J24" s="39">
        <f t="shared" si="7"/>
        <v>1</v>
      </c>
      <c r="K24" s="39" t="str">
        <f t="shared" si="8"/>
        <v>ok</v>
      </c>
      <c r="L24" s="39">
        <f t="shared" si="9"/>
        <v>1</v>
      </c>
      <c r="M24" s="38">
        <f t="shared" si="10"/>
        <v>77.359027777777783</v>
      </c>
      <c r="N24" s="37">
        <f t="shared" si="11"/>
        <v>1</v>
      </c>
      <c r="O24" s="37" t="s">
        <v>3</v>
      </c>
      <c r="P24" s="36">
        <f t="shared" si="12"/>
        <v>37.359027777777783</v>
      </c>
      <c r="Q24" s="35" t="s">
        <v>2</v>
      </c>
    </row>
    <row r="25" spans="1:17" ht="13.15" thickBot="1" x14ac:dyDescent="0.4">
      <c r="A25" s="59" t="s">
        <v>88</v>
      </c>
      <c r="B25" s="45">
        <v>21</v>
      </c>
      <c r="C25" s="80">
        <f t="shared" si="0"/>
        <v>15</v>
      </c>
      <c r="D25" s="79">
        <f t="shared" si="1"/>
        <v>95</v>
      </c>
      <c r="E25" s="47">
        <f t="shared" si="2"/>
        <v>83.124999999999986</v>
      </c>
      <c r="F25" s="41">
        <f t="shared" si="3"/>
        <v>39.245833333333323</v>
      </c>
      <c r="G25" s="40">
        <f t="shared" si="4"/>
        <v>75.36666666666666</v>
      </c>
      <c r="H25" s="39">
        <f t="shared" si="5"/>
        <v>2</v>
      </c>
      <c r="I25" s="39" t="str">
        <f t="shared" si="6"/>
        <v>pb</v>
      </c>
      <c r="J25" s="39">
        <f t="shared" si="7"/>
        <v>1</v>
      </c>
      <c r="K25" s="39" t="str">
        <f t="shared" si="8"/>
        <v>ok</v>
      </c>
      <c r="L25" s="39">
        <f t="shared" si="9"/>
        <v>1</v>
      </c>
      <c r="M25" s="38">
        <f t="shared" si="10"/>
        <v>79.245833333333323</v>
      </c>
      <c r="N25" s="37">
        <f t="shared" si="11"/>
        <v>1</v>
      </c>
      <c r="O25" s="37" t="s">
        <v>3</v>
      </c>
      <c r="P25" s="36">
        <f t="shared" si="12"/>
        <v>39.245833333333323</v>
      </c>
      <c r="Q25" s="35" t="s">
        <v>2</v>
      </c>
    </row>
    <row r="26" spans="1:17" ht="13.15" thickBot="1" x14ac:dyDescent="0.4">
      <c r="A26" s="59" t="s">
        <v>89</v>
      </c>
      <c r="B26" s="45">
        <v>21.5</v>
      </c>
      <c r="C26" s="44">
        <f t="shared" si="0"/>
        <v>15</v>
      </c>
      <c r="D26" s="43">
        <f t="shared" si="1"/>
        <v>95</v>
      </c>
      <c r="E26" s="42">
        <f t="shared" si="2"/>
        <v>85.104166666666657</v>
      </c>
      <c r="F26" s="41">
        <f t="shared" si="3"/>
        <v>41.132638888888891</v>
      </c>
      <c r="G26" s="40">
        <f t="shared" si="4"/>
        <v>77.161111111111097</v>
      </c>
      <c r="H26" s="39">
        <f t="shared" si="5"/>
        <v>2</v>
      </c>
      <c r="I26" s="39" t="str">
        <f t="shared" si="6"/>
        <v>pb</v>
      </c>
      <c r="J26" s="39">
        <f t="shared" si="7"/>
        <v>1</v>
      </c>
      <c r="K26" s="39" t="str">
        <f t="shared" si="8"/>
        <v>ok</v>
      </c>
      <c r="L26" s="39">
        <f t="shared" si="9"/>
        <v>1</v>
      </c>
      <c r="M26" s="38">
        <f t="shared" si="10"/>
        <v>81.132638888888891</v>
      </c>
      <c r="N26" s="37">
        <f t="shared" si="11"/>
        <v>1</v>
      </c>
      <c r="O26" s="37" t="s">
        <v>3</v>
      </c>
      <c r="P26" s="36">
        <f t="shared" si="12"/>
        <v>41.132638888888891</v>
      </c>
      <c r="Q26" s="35" t="s">
        <v>2</v>
      </c>
    </row>
    <row r="27" spans="1:17" ht="13.15" thickBot="1" x14ac:dyDescent="0.4">
      <c r="A27" s="59" t="s">
        <v>90</v>
      </c>
      <c r="B27" s="33">
        <v>22</v>
      </c>
      <c r="C27" s="32">
        <f t="shared" si="0"/>
        <v>15</v>
      </c>
      <c r="D27" s="31">
        <f t="shared" si="1"/>
        <v>95</v>
      </c>
      <c r="E27" s="30">
        <f t="shared" si="2"/>
        <v>87.083333333333329</v>
      </c>
      <c r="F27" s="29">
        <f t="shared" si="3"/>
        <v>43.019444444444431</v>
      </c>
      <c r="G27" s="28">
        <f t="shared" si="4"/>
        <v>78.955555555555534</v>
      </c>
      <c r="H27" s="27">
        <f t="shared" si="5"/>
        <v>2</v>
      </c>
      <c r="I27" s="27" t="str">
        <f t="shared" si="6"/>
        <v>pb</v>
      </c>
      <c r="J27" s="27">
        <f t="shared" si="7"/>
        <v>1</v>
      </c>
      <c r="K27" s="27" t="str">
        <f t="shared" si="8"/>
        <v>ok</v>
      </c>
      <c r="L27" s="27">
        <f t="shared" si="9"/>
        <v>1</v>
      </c>
      <c r="M27" s="25">
        <f t="shared" si="10"/>
        <v>83.019444444444431</v>
      </c>
      <c r="N27" s="24">
        <f t="shared" si="11"/>
        <v>1</v>
      </c>
      <c r="O27" s="24" t="s">
        <v>3</v>
      </c>
      <c r="P27" s="23">
        <f t="shared" si="12"/>
        <v>43.019444444444431</v>
      </c>
      <c r="Q27" s="22" t="s">
        <v>2</v>
      </c>
    </row>
    <row r="28" spans="1:17" ht="6.75" customHeight="1" x14ac:dyDescent="0.35">
      <c r="A28" s="76"/>
      <c r="B28" s="75"/>
      <c r="C28" s="74"/>
      <c r="D28" s="69"/>
      <c r="E28" s="73"/>
      <c r="F28" s="72"/>
      <c r="G28" s="68"/>
      <c r="H28" s="71"/>
      <c r="I28" s="71"/>
      <c r="J28" s="71"/>
      <c r="K28" s="71"/>
      <c r="L28" s="71"/>
      <c r="M28" s="71"/>
      <c r="N28" s="70"/>
      <c r="O28" s="69"/>
      <c r="P28" s="68"/>
      <c r="Q28" s="5"/>
    </row>
    <row r="29" spans="1:17" ht="6.75" customHeight="1" thickBot="1" x14ac:dyDescent="0.4">
      <c r="A29" s="76"/>
      <c r="B29" s="75"/>
      <c r="C29" s="74"/>
      <c r="D29" s="69"/>
      <c r="E29" s="73"/>
      <c r="F29" s="72"/>
      <c r="G29" s="68"/>
      <c r="H29" s="71"/>
      <c r="I29" s="71"/>
      <c r="J29" s="71"/>
      <c r="K29" s="71"/>
      <c r="L29" s="71"/>
      <c r="M29" s="71"/>
      <c r="N29" s="70"/>
      <c r="O29" s="69"/>
      <c r="P29" s="68"/>
      <c r="Q29" s="5"/>
    </row>
    <row r="30" spans="1:17" ht="13.5" thickBot="1" x14ac:dyDescent="0.45">
      <c r="A30" s="78" t="s">
        <v>34</v>
      </c>
      <c r="B30" s="75"/>
      <c r="C30" s="74"/>
      <c r="D30" s="69"/>
      <c r="E30" s="73"/>
      <c r="F30" s="72"/>
      <c r="G30" s="68"/>
      <c r="H30" s="71"/>
      <c r="I30" s="71"/>
      <c r="J30" s="71"/>
      <c r="K30" s="71"/>
      <c r="L30" s="71"/>
      <c r="M30" s="71"/>
      <c r="N30" s="70"/>
      <c r="O30" s="77" t="s">
        <v>33</v>
      </c>
      <c r="P30" s="68"/>
      <c r="Q30" s="5"/>
    </row>
    <row r="31" spans="1:17" ht="5.25" customHeight="1" thickBot="1" x14ac:dyDescent="0.4">
      <c r="A31" s="76"/>
      <c r="B31" s="75"/>
      <c r="C31" s="74"/>
      <c r="D31" s="69"/>
      <c r="E31" s="73"/>
      <c r="F31" s="72"/>
      <c r="G31" s="68"/>
      <c r="H31" s="71"/>
      <c r="I31" s="71"/>
      <c r="J31" s="71"/>
      <c r="K31" s="71"/>
      <c r="L31" s="71"/>
      <c r="M31" s="71"/>
      <c r="N31" s="70"/>
      <c r="O31" s="69"/>
      <c r="P31" s="68"/>
      <c r="Q31" s="5"/>
    </row>
    <row r="32" spans="1:17" ht="13.15" x14ac:dyDescent="0.4">
      <c r="A32" s="5"/>
      <c r="B32" s="140" t="s">
        <v>32</v>
      </c>
      <c r="C32" s="141"/>
      <c r="D32" s="67">
        <v>95</v>
      </c>
      <c r="E32" s="5"/>
      <c r="F32" s="5"/>
      <c r="G32" s="5"/>
      <c r="H32" s="8"/>
      <c r="I32" s="8"/>
      <c r="J32" s="8"/>
      <c r="K32" s="8"/>
      <c r="L32" s="8"/>
      <c r="M32" s="86" t="s">
        <v>72</v>
      </c>
      <c r="N32" s="135" t="s">
        <v>31</v>
      </c>
      <c r="O32" s="136"/>
      <c r="P32" s="5"/>
      <c r="Q32" s="5"/>
    </row>
    <row r="33" spans="1:19" x14ac:dyDescent="0.35">
      <c r="A33" s="5"/>
      <c r="B33" s="124" t="s">
        <v>74</v>
      </c>
      <c r="C33" s="125"/>
      <c r="D33" s="66">
        <v>30</v>
      </c>
      <c r="E33" s="5"/>
      <c r="F33" s="5"/>
      <c r="G33" s="5"/>
      <c r="H33" s="8"/>
      <c r="I33" s="8"/>
      <c r="J33" s="8"/>
      <c r="K33" s="8"/>
      <c r="L33" s="8"/>
      <c r="M33" s="84" t="s">
        <v>73</v>
      </c>
      <c r="N33" s="126">
        <v>39310</v>
      </c>
      <c r="O33" s="127"/>
      <c r="P33" s="5"/>
      <c r="Q33" s="5"/>
    </row>
    <row r="34" spans="1:19" ht="13.15" thickBot="1" x14ac:dyDescent="0.4">
      <c r="A34" s="5"/>
      <c r="B34" s="122" t="s">
        <v>75</v>
      </c>
      <c r="C34" s="123"/>
      <c r="D34" s="65">
        <v>50</v>
      </c>
      <c r="E34" s="5"/>
      <c r="F34" s="5"/>
      <c r="G34" s="5"/>
      <c r="H34" s="8"/>
      <c r="I34" s="8"/>
      <c r="J34" s="8"/>
      <c r="K34" s="8"/>
      <c r="L34" s="8" t="s">
        <v>29</v>
      </c>
      <c r="M34" s="64" t="s">
        <v>30</v>
      </c>
      <c r="N34" s="118" t="s">
        <v>29</v>
      </c>
      <c r="O34" s="119"/>
      <c r="P34" s="5"/>
      <c r="Q34" s="5"/>
    </row>
    <row r="35" spans="1:19" ht="5.25" customHeight="1" thickBot="1" x14ac:dyDescent="0.4">
      <c r="B35" s="5"/>
      <c r="C35" s="5"/>
      <c r="E35" s="5"/>
      <c r="F35" s="5"/>
      <c r="G35" s="5"/>
      <c r="H35" s="8"/>
      <c r="I35" s="8"/>
      <c r="J35" s="8"/>
      <c r="K35" s="8"/>
      <c r="L35" s="8"/>
      <c r="M35" s="8"/>
      <c r="N35" s="7"/>
      <c r="O35" s="6"/>
      <c r="P35" s="5"/>
      <c r="Q35" s="5"/>
      <c r="S35" s="63"/>
    </row>
    <row r="36" spans="1:19" ht="14.25" customHeight="1" x14ac:dyDescent="0.35">
      <c r="A36" s="112" t="s">
        <v>28</v>
      </c>
      <c r="B36" s="114" t="s">
        <v>27</v>
      </c>
      <c r="C36" s="114" t="s">
        <v>26</v>
      </c>
      <c r="D36" s="114" t="s">
        <v>25</v>
      </c>
      <c r="E36" s="114" t="s">
        <v>24</v>
      </c>
      <c r="F36" s="114"/>
      <c r="G36" s="114"/>
      <c r="H36" s="114"/>
      <c r="I36" s="114"/>
      <c r="J36" s="114"/>
      <c r="K36" s="114"/>
      <c r="L36" s="114"/>
      <c r="M36" s="114"/>
      <c r="N36" s="114" t="s">
        <v>23</v>
      </c>
      <c r="O36" s="114"/>
      <c r="P36" s="114"/>
      <c r="Q36" s="120"/>
      <c r="S36" s="63"/>
    </row>
    <row r="37" spans="1:19" ht="13.5" thickBot="1" x14ac:dyDescent="0.4">
      <c r="A37" s="113"/>
      <c r="B37" s="115"/>
      <c r="C37" s="115"/>
      <c r="D37" s="115"/>
      <c r="E37" s="60" t="s">
        <v>22</v>
      </c>
      <c r="F37" s="61" t="s">
        <v>21</v>
      </c>
      <c r="G37" s="62"/>
      <c r="H37" s="61" t="s">
        <v>20</v>
      </c>
      <c r="I37" s="61"/>
      <c r="J37" s="61"/>
      <c r="K37" s="61"/>
      <c r="L37" s="61"/>
      <c r="M37" s="60" t="s">
        <v>19</v>
      </c>
      <c r="N37" s="115"/>
      <c r="O37" s="115"/>
      <c r="P37" s="115"/>
      <c r="Q37" s="121"/>
    </row>
    <row r="38" spans="1:19" ht="6" customHeight="1" thickBot="1" x14ac:dyDescent="0.4">
      <c r="A38" s="5"/>
      <c r="B38" s="6"/>
      <c r="C38" s="5"/>
      <c r="D38" s="5"/>
      <c r="E38" s="5"/>
      <c r="F38" s="5"/>
      <c r="G38" s="5"/>
      <c r="H38" s="8"/>
      <c r="I38" s="8"/>
      <c r="J38" s="8"/>
      <c r="K38" s="8"/>
      <c r="L38" s="8"/>
      <c r="M38" s="8"/>
      <c r="N38" s="7"/>
      <c r="O38" s="6"/>
      <c r="P38" s="5"/>
      <c r="Q38" s="5"/>
    </row>
    <row r="39" spans="1:19" ht="13.15" thickBot="1" x14ac:dyDescent="0.4">
      <c r="A39" s="59" t="s">
        <v>18</v>
      </c>
      <c r="B39" s="58">
        <v>15</v>
      </c>
      <c r="C39" s="57">
        <f t="shared" ref="C39:C53" si="13">D$33</f>
        <v>30</v>
      </c>
      <c r="D39" s="56">
        <f t="shared" ref="D39:D53" si="14">D$32</f>
        <v>95</v>
      </c>
      <c r="E39" s="55">
        <f t="shared" ref="E39:E53" si="15">(B39*1000/3600)*D39/100*C39</f>
        <v>118.75000000000001</v>
      </c>
      <c r="F39" s="54">
        <f t="shared" ref="F39:F53" si="16">M39-(J39*D$34)</f>
        <v>13.208333333333343</v>
      </c>
      <c r="G39" s="53">
        <f t="shared" ref="G39:G53" si="17">(B39/3.6)*(D$32/100)*(D$33-(H39*0.7))</f>
        <v>113.20833333333334</v>
      </c>
      <c r="H39" s="26">
        <f t="shared" ref="H39:H53" si="18">ROUNDDOWN(E39/D$34,0)</f>
        <v>2</v>
      </c>
      <c r="I39" s="26" t="str">
        <f t="shared" ref="I39:I53" si="19">IF(G39&lt;(H39*D$34),"pb","ok")</f>
        <v>ok</v>
      </c>
      <c r="J39" s="26">
        <f t="shared" ref="J39:J53" si="20">IF(I39="ok",H39,H39-1)</f>
        <v>2</v>
      </c>
      <c r="K39" s="26" t="str">
        <f t="shared" ref="K39:K53" si="21">IF(G39&lt;(J39*D$34),"pb","ok")</f>
        <v>ok</v>
      </c>
      <c r="L39" s="26">
        <f t="shared" ref="L39:L53" si="22">IF(K39="ok",J39,J39-1)</f>
        <v>2</v>
      </c>
      <c r="M39" s="52">
        <f t="shared" ref="M39:M53" si="23">(B39/3.6)*(D$32/100)*(D$33-(J39*0.7))</f>
        <v>113.20833333333334</v>
      </c>
      <c r="N39" s="51">
        <f t="shared" ref="N39:N53" si="24">L39</f>
        <v>2</v>
      </c>
      <c r="O39" s="51" t="s">
        <v>3</v>
      </c>
      <c r="P39" s="50">
        <f t="shared" ref="P39:P53" si="25">M39-(N39*D$34)</f>
        <v>13.208333333333343</v>
      </c>
      <c r="Q39" s="49" t="s">
        <v>2</v>
      </c>
    </row>
    <row r="40" spans="1:19" ht="13.15" thickBot="1" x14ac:dyDescent="0.4">
      <c r="A40" s="46" t="s">
        <v>17</v>
      </c>
      <c r="B40" s="45">
        <v>15.5</v>
      </c>
      <c r="C40" s="44">
        <f t="shared" si="13"/>
        <v>30</v>
      </c>
      <c r="D40" s="43">
        <f t="shared" si="14"/>
        <v>95</v>
      </c>
      <c r="E40" s="42">
        <f t="shared" si="15"/>
        <v>122.70833333333333</v>
      </c>
      <c r="F40" s="41">
        <f t="shared" si="16"/>
        <v>16.981944444444451</v>
      </c>
      <c r="G40" s="40">
        <f t="shared" si="17"/>
        <v>116.98194444444445</v>
      </c>
      <c r="H40" s="39">
        <f t="shared" si="18"/>
        <v>2</v>
      </c>
      <c r="I40" s="39" t="str">
        <f t="shared" si="19"/>
        <v>ok</v>
      </c>
      <c r="J40" s="39">
        <f t="shared" si="20"/>
        <v>2</v>
      </c>
      <c r="K40" s="26" t="str">
        <f t="shared" si="21"/>
        <v>ok</v>
      </c>
      <c r="L40" s="26">
        <f t="shared" si="22"/>
        <v>2</v>
      </c>
      <c r="M40" s="38">
        <f t="shared" si="23"/>
        <v>116.98194444444445</v>
      </c>
      <c r="N40" s="37">
        <f t="shared" si="24"/>
        <v>2</v>
      </c>
      <c r="O40" s="37" t="s">
        <v>3</v>
      </c>
      <c r="P40" s="36">
        <f t="shared" si="25"/>
        <v>16.981944444444451</v>
      </c>
      <c r="Q40" s="35" t="s">
        <v>2</v>
      </c>
    </row>
    <row r="41" spans="1:19" ht="13.15" thickBot="1" x14ac:dyDescent="0.4">
      <c r="A41" s="46" t="s">
        <v>16</v>
      </c>
      <c r="B41" s="48">
        <v>16</v>
      </c>
      <c r="C41" s="44">
        <f t="shared" si="13"/>
        <v>30</v>
      </c>
      <c r="D41" s="43">
        <f t="shared" si="14"/>
        <v>95</v>
      </c>
      <c r="E41" s="42">
        <f t="shared" si="15"/>
        <v>126.66666666666667</v>
      </c>
      <c r="F41" s="41">
        <f t="shared" si="16"/>
        <v>20.75555555555556</v>
      </c>
      <c r="G41" s="40">
        <f t="shared" si="17"/>
        <v>120.75555555555556</v>
      </c>
      <c r="H41" s="39">
        <f t="shared" si="18"/>
        <v>2</v>
      </c>
      <c r="I41" s="39" t="str">
        <f t="shared" si="19"/>
        <v>ok</v>
      </c>
      <c r="J41" s="39">
        <f t="shared" si="20"/>
        <v>2</v>
      </c>
      <c r="K41" s="26" t="str">
        <f t="shared" si="21"/>
        <v>ok</v>
      </c>
      <c r="L41" s="26">
        <f t="shared" si="22"/>
        <v>2</v>
      </c>
      <c r="M41" s="38">
        <f t="shared" si="23"/>
        <v>120.75555555555556</v>
      </c>
      <c r="N41" s="37">
        <f t="shared" si="24"/>
        <v>2</v>
      </c>
      <c r="O41" s="37" t="s">
        <v>3</v>
      </c>
      <c r="P41" s="36">
        <f t="shared" si="25"/>
        <v>20.75555555555556</v>
      </c>
      <c r="Q41" s="35" t="s">
        <v>2</v>
      </c>
    </row>
    <row r="42" spans="1:19" ht="13.15" thickBot="1" x14ac:dyDescent="0.4">
      <c r="A42" s="46" t="s">
        <v>15</v>
      </c>
      <c r="B42" s="45">
        <v>16.5</v>
      </c>
      <c r="C42" s="44">
        <f t="shared" si="13"/>
        <v>30</v>
      </c>
      <c r="D42" s="43">
        <f t="shared" si="14"/>
        <v>95</v>
      </c>
      <c r="E42" s="42">
        <f t="shared" si="15"/>
        <v>130.62499999999997</v>
      </c>
      <c r="F42" s="41">
        <f t="shared" si="16"/>
        <v>24.529166666666654</v>
      </c>
      <c r="G42" s="40">
        <f t="shared" si="17"/>
        <v>124.52916666666665</v>
      </c>
      <c r="H42" s="39">
        <f t="shared" si="18"/>
        <v>2</v>
      </c>
      <c r="I42" s="39" t="str">
        <f t="shared" si="19"/>
        <v>ok</v>
      </c>
      <c r="J42" s="39">
        <f t="shared" si="20"/>
        <v>2</v>
      </c>
      <c r="K42" s="26" t="str">
        <f t="shared" si="21"/>
        <v>ok</v>
      </c>
      <c r="L42" s="26">
        <f t="shared" si="22"/>
        <v>2</v>
      </c>
      <c r="M42" s="38">
        <f t="shared" si="23"/>
        <v>124.52916666666665</v>
      </c>
      <c r="N42" s="37">
        <f t="shared" si="24"/>
        <v>2</v>
      </c>
      <c r="O42" s="37" t="s">
        <v>3</v>
      </c>
      <c r="P42" s="36">
        <f t="shared" si="25"/>
        <v>24.529166666666654</v>
      </c>
      <c r="Q42" s="35" t="s">
        <v>2</v>
      </c>
    </row>
    <row r="43" spans="1:19" ht="13.15" thickBot="1" x14ac:dyDescent="0.4">
      <c r="A43" s="46" t="s">
        <v>14</v>
      </c>
      <c r="B43" s="45">
        <v>17</v>
      </c>
      <c r="C43" s="44">
        <f t="shared" si="13"/>
        <v>30</v>
      </c>
      <c r="D43" s="43">
        <f t="shared" si="14"/>
        <v>95</v>
      </c>
      <c r="E43" s="42">
        <f t="shared" si="15"/>
        <v>134.58333333333334</v>
      </c>
      <c r="F43" s="41">
        <f t="shared" si="16"/>
        <v>28.302777777777777</v>
      </c>
      <c r="G43" s="40">
        <f t="shared" si="17"/>
        <v>128.30277777777778</v>
      </c>
      <c r="H43" s="39">
        <f t="shared" si="18"/>
        <v>2</v>
      </c>
      <c r="I43" s="39" t="str">
        <f t="shared" si="19"/>
        <v>ok</v>
      </c>
      <c r="J43" s="39">
        <f t="shared" si="20"/>
        <v>2</v>
      </c>
      <c r="K43" s="26" t="str">
        <f t="shared" si="21"/>
        <v>ok</v>
      </c>
      <c r="L43" s="26">
        <f t="shared" si="22"/>
        <v>2</v>
      </c>
      <c r="M43" s="38">
        <f t="shared" si="23"/>
        <v>128.30277777777778</v>
      </c>
      <c r="N43" s="37">
        <f t="shared" si="24"/>
        <v>2</v>
      </c>
      <c r="O43" s="37" t="s">
        <v>3</v>
      </c>
      <c r="P43" s="36">
        <f t="shared" si="25"/>
        <v>28.302777777777777</v>
      </c>
      <c r="Q43" s="35" t="s">
        <v>2</v>
      </c>
    </row>
    <row r="44" spans="1:19" ht="13.15" thickBot="1" x14ac:dyDescent="0.4">
      <c r="A44" s="46" t="s">
        <v>13</v>
      </c>
      <c r="B44" s="48">
        <v>17.5</v>
      </c>
      <c r="C44" s="44">
        <f t="shared" si="13"/>
        <v>30</v>
      </c>
      <c r="D44" s="43">
        <f t="shared" si="14"/>
        <v>95</v>
      </c>
      <c r="E44" s="42">
        <f t="shared" si="15"/>
        <v>138.54166666666666</v>
      </c>
      <c r="F44" s="41">
        <f t="shared" si="16"/>
        <v>32.076388888888886</v>
      </c>
      <c r="G44" s="40">
        <f t="shared" si="17"/>
        <v>132.07638888888889</v>
      </c>
      <c r="H44" s="39">
        <f t="shared" si="18"/>
        <v>2</v>
      </c>
      <c r="I44" s="39" t="str">
        <f t="shared" si="19"/>
        <v>ok</v>
      </c>
      <c r="J44" s="39">
        <f t="shared" si="20"/>
        <v>2</v>
      </c>
      <c r="K44" s="26" t="str">
        <f t="shared" si="21"/>
        <v>ok</v>
      </c>
      <c r="L44" s="26">
        <f t="shared" si="22"/>
        <v>2</v>
      </c>
      <c r="M44" s="38">
        <f t="shared" si="23"/>
        <v>132.07638888888889</v>
      </c>
      <c r="N44" s="37">
        <f t="shared" si="24"/>
        <v>2</v>
      </c>
      <c r="O44" s="37" t="s">
        <v>3</v>
      </c>
      <c r="P44" s="36">
        <f t="shared" si="25"/>
        <v>32.076388888888886</v>
      </c>
      <c r="Q44" s="35" t="s">
        <v>2</v>
      </c>
    </row>
    <row r="45" spans="1:19" ht="13.15" thickBot="1" x14ac:dyDescent="0.4">
      <c r="A45" s="46" t="s">
        <v>12</v>
      </c>
      <c r="B45" s="45">
        <v>18</v>
      </c>
      <c r="C45" s="44">
        <f t="shared" si="13"/>
        <v>30</v>
      </c>
      <c r="D45" s="43">
        <f t="shared" si="14"/>
        <v>95</v>
      </c>
      <c r="E45" s="42">
        <f t="shared" si="15"/>
        <v>142.5</v>
      </c>
      <c r="F45" s="41">
        <f t="shared" si="16"/>
        <v>35.849999999999994</v>
      </c>
      <c r="G45" s="40">
        <f t="shared" si="17"/>
        <v>135.85</v>
      </c>
      <c r="H45" s="39">
        <f t="shared" si="18"/>
        <v>2</v>
      </c>
      <c r="I45" s="39" t="str">
        <f t="shared" si="19"/>
        <v>ok</v>
      </c>
      <c r="J45" s="39">
        <f t="shared" si="20"/>
        <v>2</v>
      </c>
      <c r="K45" s="26" t="str">
        <f t="shared" si="21"/>
        <v>ok</v>
      </c>
      <c r="L45" s="26">
        <f t="shared" si="22"/>
        <v>2</v>
      </c>
      <c r="M45" s="38">
        <f t="shared" si="23"/>
        <v>135.85</v>
      </c>
      <c r="N45" s="37">
        <f t="shared" si="24"/>
        <v>2</v>
      </c>
      <c r="O45" s="37" t="s">
        <v>3</v>
      </c>
      <c r="P45" s="36">
        <f t="shared" si="25"/>
        <v>35.849999999999994</v>
      </c>
      <c r="Q45" s="35" t="s">
        <v>2</v>
      </c>
    </row>
    <row r="46" spans="1:19" ht="13.15" thickBot="1" x14ac:dyDescent="0.4">
      <c r="A46" s="46" t="s">
        <v>11</v>
      </c>
      <c r="B46" s="45">
        <v>18.5</v>
      </c>
      <c r="C46" s="44">
        <f t="shared" si="13"/>
        <v>30</v>
      </c>
      <c r="D46" s="43">
        <f t="shared" si="14"/>
        <v>95</v>
      </c>
      <c r="E46" s="42">
        <f t="shared" si="15"/>
        <v>146.45833333333334</v>
      </c>
      <c r="F46" s="41">
        <f t="shared" si="16"/>
        <v>39.623611111111103</v>
      </c>
      <c r="G46" s="40">
        <f t="shared" si="17"/>
        <v>139.6236111111111</v>
      </c>
      <c r="H46" s="39">
        <f t="shared" si="18"/>
        <v>2</v>
      </c>
      <c r="I46" s="39" t="str">
        <f t="shared" si="19"/>
        <v>ok</v>
      </c>
      <c r="J46" s="39">
        <f t="shared" si="20"/>
        <v>2</v>
      </c>
      <c r="K46" s="26" t="str">
        <f t="shared" si="21"/>
        <v>ok</v>
      </c>
      <c r="L46" s="26">
        <f t="shared" si="22"/>
        <v>2</v>
      </c>
      <c r="M46" s="38">
        <f t="shared" si="23"/>
        <v>139.6236111111111</v>
      </c>
      <c r="N46" s="37">
        <f t="shared" si="24"/>
        <v>2</v>
      </c>
      <c r="O46" s="37" t="s">
        <v>3</v>
      </c>
      <c r="P46" s="36">
        <f t="shared" si="25"/>
        <v>39.623611111111103</v>
      </c>
      <c r="Q46" s="35" t="s">
        <v>2</v>
      </c>
    </row>
    <row r="47" spans="1:19" ht="13.15" thickBot="1" x14ac:dyDescent="0.4">
      <c r="A47" s="46" t="s">
        <v>10</v>
      </c>
      <c r="B47" s="48">
        <v>19</v>
      </c>
      <c r="C47" s="44">
        <f t="shared" si="13"/>
        <v>30</v>
      </c>
      <c r="D47" s="43">
        <f t="shared" si="14"/>
        <v>95</v>
      </c>
      <c r="E47" s="42">
        <f t="shared" si="15"/>
        <v>150.41666666666666</v>
      </c>
      <c r="F47" s="41">
        <f t="shared" si="16"/>
        <v>43.397222222222211</v>
      </c>
      <c r="G47" s="40">
        <f t="shared" si="17"/>
        <v>139.88749999999999</v>
      </c>
      <c r="H47" s="39">
        <f t="shared" si="18"/>
        <v>3</v>
      </c>
      <c r="I47" s="39" t="str">
        <f t="shared" si="19"/>
        <v>pb</v>
      </c>
      <c r="J47" s="39">
        <f t="shared" si="20"/>
        <v>2</v>
      </c>
      <c r="K47" s="26" t="str">
        <f t="shared" si="21"/>
        <v>ok</v>
      </c>
      <c r="L47" s="26">
        <f t="shared" si="22"/>
        <v>2</v>
      </c>
      <c r="M47" s="38">
        <f t="shared" si="23"/>
        <v>143.39722222222221</v>
      </c>
      <c r="N47" s="37">
        <f t="shared" si="24"/>
        <v>2</v>
      </c>
      <c r="O47" s="37" t="s">
        <v>3</v>
      </c>
      <c r="P47" s="36">
        <f t="shared" si="25"/>
        <v>43.397222222222211</v>
      </c>
      <c r="Q47" s="35" t="s">
        <v>2</v>
      </c>
    </row>
    <row r="48" spans="1:19" ht="13.15" thickBot="1" x14ac:dyDescent="0.4">
      <c r="A48" s="46" t="s">
        <v>9</v>
      </c>
      <c r="B48" s="45">
        <v>19.5</v>
      </c>
      <c r="C48" s="44">
        <f t="shared" si="13"/>
        <v>30</v>
      </c>
      <c r="D48" s="43">
        <f t="shared" si="14"/>
        <v>95</v>
      </c>
      <c r="E48" s="42">
        <f t="shared" si="15"/>
        <v>154.37500000000003</v>
      </c>
      <c r="F48" s="41">
        <f t="shared" si="16"/>
        <v>47.17083333333332</v>
      </c>
      <c r="G48" s="40">
        <f t="shared" si="17"/>
        <v>143.56874999999999</v>
      </c>
      <c r="H48" s="39">
        <f t="shared" si="18"/>
        <v>3</v>
      </c>
      <c r="I48" s="39" t="str">
        <f t="shared" si="19"/>
        <v>pb</v>
      </c>
      <c r="J48" s="39">
        <f t="shared" si="20"/>
        <v>2</v>
      </c>
      <c r="K48" s="26" t="str">
        <f t="shared" si="21"/>
        <v>ok</v>
      </c>
      <c r="L48" s="26">
        <f t="shared" si="22"/>
        <v>2</v>
      </c>
      <c r="M48" s="38">
        <f t="shared" si="23"/>
        <v>147.17083333333332</v>
      </c>
      <c r="N48" s="37">
        <f t="shared" si="24"/>
        <v>2</v>
      </c>
      <c r="O48" s="37" t="s">
        <v>3</v>
      </c>
      <c r="P48" s="36">
        <f t="shared" si="25"/>
        <v>47.17083333333332</v>
      </c>
      <c r="Q48" s="35" t="s">
        <v>2</v>
      </c>
    </row>
    <row r="49" spans="1:17" ht="13.15" thickBot="1" x14ac:dyDescent="0.4">
      <c r="A49" s="46" t="s">
        <v>8</v>
      </c>
      <c r="B49" s="45">
        <v>20</v>
      </c>
      <c r="C49" s="44">
        <f t="shared" si="13"/>
        <v>30</v>
      </c>
      <c r="D49" s="43">
        <f t="shared" si="14"/>
        <v>95</v>
      </c>
      <c r="E49" s="42">
        <f t="shared" si="15"/>
        <v>158.33333333333331</v>
      </c>
      <c r="F49" s="41">
        <f t="shared" si="16"/>
        <v>50.944444444444457</v>
      </c>
      <c r="G49" s="40">
        <f t="shared" si="17"/>
        <v>147.25</v>
      </c>
      <c r="H49" s="39">
        <f t="shared" si="18"/>
        <v>3</v>
      </c>
      <c r="I49" s="39" t="str">
        <f t="shared" si="19"/>
        <v>pb</v>
      </c>
      <c r="J49" s="39">
        <f t="shared" si="20"/>
        <v>2</v>
      </c>
      <c r="K49" s="26" t="str">
        <f t="shared" si="21"/>
        <v>ok</v>
      </c>
      <c r="L49" s="26">
        <f t="shared" si="22"/>
        <v>2</v>
      </c>
      <c r="M49" s="38">
        <f t="shared" si="23"/>
        <v>150.94444444444446</v>
      </c>
      <c r="N49" s="37">
        <f t="shared" si="24"/>
        <v>2</v>
      </c>
      <c r="O49" s="37" t="s">
        <v>3</v>
      </c>
      <c r="P49" s="36">
        <f t="shared" si="25"/>
        <v>50.944444444444457</v>
      </c>
      <c r="Q49" s="35" t="s">
        <v>2</v>
      </c>
    </row>
    <row r="50" spans="1:17" ht="13.15" thickBot="1" x14ac:dyDescent="0.4">
      <c r="A50" s="46" t="s">
        <v>7</v>
      </c>
      <c r="B50" s="48">
        <v>20.5</v>
      </c>
      <c r="C50" s="44">
        <f t="shared" si="13"/>
        <v>30</v>
      </c>
      <c r="D50" s="43">
        <f t="shared" si="14"/>
        <v>95</v>
      </c>
      <c r="E50" s="42">
        <f t="shared" si="15"/>
        <v>162.29166666666669</v>
      </c>
      <c r="F50" s="41">
        <f t="shared" si="16"/>
        <v>0.93125000000000568</v>
      </c>
      <c r="G50" s="40">
        <f t="shared" si="17"/>
        <v>150.93125000000001</v>
      </c>
      <c r="H50" s="39">
        <f t="shared" si="18"/>
        <v>3</v>
      </c>
      <c r="I50" s="39" t="str">
        <f t="shared" si="19"/>
        <v>ok</v>
      </c>
      <c r="J50" s="39">
        <f t="shared" si="20"/>
        <v>3</v>
      </c>
      <c r="K50" s="26" t="str">
        <f t="shared" si="21"/>
        <v>ok</v>
      </c>
      <c r="L50" s="26">
        <f t="shared" si="22"/>
        <v>3</v>
      </c>
      <c r="M50" s="38">
        <f t="shared" si="23"/>
        <v>150.93125000000001</v>
      </c>
      <c r="N50" s="37">
        <f t="shared" si="24"/>
        <v>3</v>
      </c>
      <c r="O50" s="37" t="s">
        <v>3</v>
      </c>
      <c r="P50" s="36">
        <f t="shared" si="25"/>
        <v>0.93125000000000568</v>
      </c>
      <c r="Q50" s="35" t="s">
        <v>2</v>
      </c>
    </row>
    <row r="51" spans="1:17" ht="13.15" thickBot="1" x14ac:dyDescent="0.4">
      <c r="A51" s="46" t="s">
        <v>6</v>
      </c>
      <c r="B51" s="45">
        <v>21</v>
      </c>
      <c r="C51" s="44">
        <f t="shared" si="13"/>
        <v>30</v>
      </c>
      <c r="D51" s="43">
        <f t="shared" si="14"/>
        <v>95</v>
      </c>
      <c r="E51" s="47">
        <f t="shared" si="15"/>
        <v>166.24999999999997</v>
      </c>
      <c r="F51" s="41">
        <f t="shared" si="16"/>
        <v>4.6124999999999829</v>
      </c>
      <c r="G51" s="40">
        <f t="shared" si="17"/>
        <v>154.61249999999998</v>
      </c>
      <c r="H51" s="39">
        <f t="shared" si="18"/>
        <v>3</v>
      </c>
      <c r="I51" s="39" t="str">
        <f t="shared" si="19"/>
        <v>ok</v>
      </c>
      <c r="J51" s="39">
        <f t="shared" si="20"/>
        <v>3</v>
      </c>
      <c r="K51" s="26" t="str">
        <f t="shared" si="21"/>
        <v>ok</v>
      </c>
      <c r="L51" s="26">
        <f t="shared" si="22"/>
        <v>3</v>
      </c>
      <c r="M51" s="38">
        <f t="shared" si="23"/>
        <v>154.61249999999998</v>
      </c>
      <c r="N51" s="37">
        <f t="shared" si="24"/>
        <v>3</v>
      </c>
      <c r="O51" s="37" t="s">
        <v>3</v>
      </c>
      <c r="P51" s="36">
        <f t="shared" si="25"/>
        <v>4.6124999999999829</v>
      </c>
      <c r="Q51" s="35" t="s">
        <v>2</v>
      </c>
    </row>
    <row r="52" spans="1:17" ht="13.15" thickBot="1" x14ac:dyDescent="0.4">
      <c r="A52" s="46" t="s">
        <v>5</v>
      </c>
      <c r="B52" s="45">
        <v>21.5</v>
      </c>
      <c r="C52" s="44">
        <f t="shared" si="13"/>
        <v>30</v>
      </c>
      <c r="D52" s="43">
        <f t="shared" si="14"/>
        <v>95</v>
      </c>
      <c r="E52" s="42">
        <f t="shared" si="15"/>
        <v>170.20833333333331</v>
      </c>
      <c r="F52" s="41">
        <f t="shared" si="16"/>
        <v>8.2937499999999886</v>
      </c>
      <c r="G52" s="40">
        <f t="shared" si="17"/>
        <v>158.29374999999999</v>
      </c>
      <c r="H52" s="39">
        <f t="shared" si="18"/>
        <v>3</v>
      </c>
      <c r="I52" s="39" t="str">
        <f t="shared" si="19"/>
        <v>ok</v>
      </c>
      <c r="J52" s="39">
        <f t="shared" si="20"/>
        <v>3</v>
      </c>
      <c r="K52" s="26" t="str">
        <f t="shared" si="21"/>
        <v>ok</v>
      </c>
      <c r="L52" s="26">
        <f t="shared" si="22"/>
        <v>3</v>
      </c>
      <c r="M52" s="38">
        <f t="shared" si="23"/>
        <v>158.29374999999999</v>
      </c>
      <c r="N52" s="37">
        <f t="shared" si="24"/>
        <v>3</v>
      </c>
      <c r="O52" s="37" t="s">
        <v>3</v>
      </c>
      <c r="P52" s="36">
        <f t="shared" si="25"/>
        <v>8.2937499999999886</v>
      </c>
      <c r="Q52" s="35" t="s">
        <v>2</v>
      </c>
    </row>
    <row r="53" spans="1:17" ht="13.15" thickBot="1" x14ac:dyDescent="0.4">
      <c r="A53" s="34" t="s">
        <v>4</v>
      </c>
      <c r="B53" s="33">
        <v>22</v>
      </c>
      <c r="C53" s="32">
        <f t="shared" si="13"/>
        <v>30</v>
      </c>
      <c r="D53" s="31">
        <f t="shared" si="14"/>
        <v>95</v>
      </c>
      <c r="E53" s="30">
        <f t="shared" si="15"/>
        <v>174.16666666666666</v>
      </c>
      <c r="F53" s="29">
        <f t="shared" si="16"/>
        <v>11.974999999999966</v>
      </c>
      <c r="G53" s="28">
        <f t="shared" si="17"/>
        <v>161.97499999999997</v>
      </c>
      <c r="H53" s="27">
        <f t="shared" si="18"/>
        <v>3</v>
      </c>
      <c r="I53" s="27" t="str">
        <f t="shared" si="19"/>
        <v>ok</v>
      </c>
      <c r="J53" s="27">
        <f t="shared" si="20"/>
        <v>3</v>
      </c>
      <c r="K53" s="26" t="str">
        <f t="shared" si="21"/>
        <v>ok</v>
      </c>
      <c r="L53" s="26">
        <f t="shared" si="22"/>
        <v>3</v>
      </c>
      <c r="M53" s="25">
        <f t="shared" si="23"/>
        <v>161.97499999999997</v>
      </c>
      <c r="N53" s="24">
        <f t="shared" si="24"/>
        <v>3</v>
      </c>
      <c r="O53" s="24" t="s">
        <v>3</v>
      </c>
      <c r="P53" s="23">
        <f t="shared" si="25"/>
        <v>11.974999999999966</v>
      </c>
      <c r="Q53" s="22" t="s">
        <v>2</v>
      </c>
    </row>
    <row r="54" spans="1:17" ht="3.75" customHeight="1" thickBot="1" x14ac:dyDescent="0.4">
      <c r="A54" s="5"/>
      <c r="B54" s="5"/>
      <c r="C54" s="5"/>
      <c r="D54" s="5"/>
      <c r="E54" s="5"/>
      <c r="F54" s="5"/>
      <c r="G54" s="5"/>
      <c r="H54" s="8"/>
      <c r="I54" s="8"/>
      <c r="J54" s="8"/>
      <c r="K54" s="8"/>
      <c r="L54" s="8"/>
      <c r="M54" s="8"/>
      <c r="N54" s="7"/>
      <c r="O54" s="6"/>
      <c r="P54" s="6"/>
      <c r="Q54" s="5"/>
    </row>
    <row r="55" spans="1:17" x14ac:dyDescent="0.35">
      <c r="A55" s="21" t="s">
        <v>119</v>
      </c>
      <c r="B55" s="18"/>
      <c r="C55" s="18"/>
      <c r="D55" s="18"/>
      <c r="E55" s="18"/>
      <c r="F55" s="18"/>
      <c r="G55" s="18"/>
      <c r="H55" s="20"/>
      <c r="I55" s="20"/>
      <c r="J55" s="20"/>
      <c r="K55" s="20"/>
      <c r="L55" s="19"/>
      <c r="M55" s="17"/>
      <c r="N55" s="17"/>
      <c r="O55" s="18"/>
      <c r="P55" s="17"/>
      <c r="Q55" s="16"/>
    </row>
    <row r="56" spans="1:17" x14ac:dyDescent="0.35">
      <c r="A56" s="13" t="s">
        <v>120</v>
      </c>
      <c r="B56" s="12"/>
      <c r="C56" s="12"/>
      <c r="D56" s="15"/>
      <c r="E56" s="15"/>
      <c r="F56" s="15"/>
      <c r="G56" s="15"/>
      <c r="H56" s="15"/>
      <c r="I56" s="15"/>
      <c r="J56" s="15"/>
      <c r="K56" s="15"/>
      <c r="L56" s="14"/>
      <c r="M56" s="14"/>
      <c r="N56" s="11"/>
      <c r="O56" s="12"/>
      <c r="P56" s="11"/>
      <c r="Q56" s="10"/>
    </row>
    <row r="57" spans="1:17" x14ac:dyDescent="0.35">
      <c r="A57" s="13" t="s">
        <v>115</v>
      </c>
      <c r="B57" s="12"/>
      <c r="C57" s="12"/>
      <c r="D57" s="15"/>
      <c r="E57" s="15"/>
      <c r="F57" s="15"/>
      <c r="G57" s="15"/>
      <c r="H57" s="15"/>
      <c r="I57" s="15"/>
      <c r="J57" s="15"/>
      <c r="K57" s="15" t="s">
        <v>1</v>
      </c>
      <c r="L57" s="14"/>
      <c r="M57" s="14"/>
      <c r="N57" s="11"/>
      <c r="O57" s="12"/>
      <c r="P57" s="11"/>
      <c r="Q57" s="10"/>
    </row>
    <row r="58" spans="1:17" x14ac:dyDescent="0.35">
      <c r="A58" s="13" t="s">
        <v>121</v>
      </c>
      <c r="B58" s="12"/>
      <c r="C58" s="12"/>
      <c r="D58" s="15"/>
      <c r="E58" s="15"/>
      <c r="F58" s="15"/>
      <c r="G58" s="15"/>
      <c r="H58" s="15"/>
      <c r="I58" s="15"/>
      <c r="J58" s="15"/>
      <c r="K58" s="15"/>
      <c r="L58" s="14"/>
      <c r="M58" s="14"/>
      <c r="N58" s="11"/>
      <c r="O58" s="12"/>
      <c r="P58" s="11"/>
      <c r="Q58" s="10"/>
    </row>
    <row r="59" spans="1:17" x14ac:dyDescent="0.35">
      <c r="A59" s="13" t="s">
        <v>116</v>
      </c>
      <c r="B59" s="12"/>
      <c r="C59" s="12"/>
      <c r="D59" s="15"/>
      <c r="E59" s="15"/>
      <c r="F59" s="15"/>
      <c r="G59" s="15"/>
      <c r="H59" s="15"/>
      <c r="I59" s="15"/>
      <c r="J59" s="15"/>
      <c r="K59" s="15"/>
      <c r="L59" s="14"/>
      <c r="M59" s="14"/>
      <c r="N59" s="11"/>
      <c r="O59" s="12"/>
      <c r="P59" s="11"/>
      <c r="Q59" s="10"/>
    </row>
    <row r="60" spans="1:17" x14ac:dyDescent="0.35">
      <c r="A60" s="13" t="s">
        <v>122</v>
      </c>
      <c r="B60" s="12"/>
      <c r="C60" s="12"/>
      <c r="D60" s="15"/>
      <c r="E60" s="15"/>
      <c r="F60" s="15"/>
      <c r="G60" s="15"/>
      <c r="H60" s="15"/>
      <c r="I60" s="15"/>
      <c r="J60" s="15"/>
      <c r="K60" s="15"/>
      <c r="L60" s="14"/>
      <c r="M60" s="14"/>
      <c r="N60" s="11"/>
      <c r="O60" s="12"/>
      <c r="P60" s="11"/>
      <c r="Q60" s="10"/>
    </row>
    <row r="61" spans="1:17" x14ac:dyDescent="0.35">
      <c r="A61" s="13" t="s">
        <v>117</v>
      </c>
      <c r="B61" s="12"/>
      <c r="C61" s="12"/>
      <c r="D61" s="15"/>
      <c r="E61" s="15"/>
      <c r="F61" s="15"/>
      <c r="G61" s="15"/>
      <c r="H61" s="15"/>
      <c r="I61" s="15"/>
      <c r="J61" s="15"/>
      <c r="K61" s="15"/>
      <c r="L61" s="14"/>
      <c r="M61" s="14"/>
      <c r="N61" s="11"/>
      <c r="O61" s="12"/>
      <c r="P61" s="11"/>
      <c r="Q61" s="10"/>
    </row>
    <row r="62" spans="1:17" x14ac:dyDescent="0.35">
      <c r="A62" s="13" t="s">
        <v>118</v>
      </c>
      <c r="B62" s="12"/>
      <c r="C62" s="12"/>
      <c r="D62" s="15"/>
      <c r="E62" s="15"/>
      <c r="F62" s="15"/>
      <c r="G62" s="15"/>
      <c r="H62" s="15"/>
      <c r="I62" s="15"/>
      <c r="J62" s="15"/>
      <c r="K62" s="15"/>
      <c r="L62" s="14"/>
      <c r="M62" s="14"/>
      <c r="N62" s="11"/>
      <c r="O62" s="12"/>
      <c r="P62" s="11"/>
      <c r="Q62" s="10"/>
    </row>
    <row r="63" spans="1:17" ht="3.75" customHeight="1" x14ac:dyDescent="0.35">
      <c r="A63" s="5"/>
      <c r="B63" s="5"/>
      <c r="C63" s="5"/>
      <c r="D63" s="5"/>
      <c r="E63" s="5"/>
      <c r="F63" s="5"/>
      <c r="G63" s="5"/>
      <c r="H63" s="8"/>
      <c r="I63" s="8"/>
      <c r="J63" s="8"/>
      <c r="K63" s="8"/>
      <c r="L63" s="8"/>
      <c r="M63" s="8"/>
      <c r="N63" s="7"/>
      <c r="O63" s="6"/>
      <c r="P63" s="6"/>
      <c r="Q63" s="5"/>
    </row>
    <row r="64" spans="1:17" x14ac:dyDescent="0.35">
      <c r="A64" s="9" t="s">
        <v>0</v>
      </c>
      <c r="E64" s="4" t="s">
        <v>123</v>
      </c>
    </row>
    <row r="65" spans="8:15" x14ac:dyDescent="0.35">
      <c r="H65" s="1"/>
      <c r="I65" s="1"/>
      <c r="J65" s="1"/>
      <c r="K65" s="1"/>
      <c r="L65" s="1"/>
      <c r="M65" s="1"/>
      <c r="N65" s="1"/>
      <c r="O65" s="1"/>
    </row>
    <row r="66" spans="8:15" x14ac:dyDescent="0.35">
      <c r="H66" s="1"/>
      <c r="I66" s="1"/>
      <c r="J66" s="1"/>
      <c r="K66" s="1"/>
      <c r="L66" s="1"/>
      <c r="M66" s="1"/>
      <c r="N66" s="1"/>
      <c r="O66" s="1"/>
    </row>
  </sheetData>
  <sheetProtection password="CAF5" sheet="1" objects="1" scenarios="1" selectLockedCells="1"/>
  <protectedRanges>
    <protectedRange password="8FC5" sqref="A13:B27" name="Plage1"/>
    <protectedRange password="8FC5" sqref="A39:B53" name="Plage2"/>
  </protectedRanges>
  <mergeCells count="26">
    <mergeCell ref="A1:Q1"/>
    <mergeCell ref="N7:O7"/>
    <mergeCell ref="N6:O6"/>
    <mergeCell ref="N32:O32"/>
    <mergeCell ref="A10:A11"/>
    <mergeCell ref="B10:B11"/>
    <mergeCell ref="C10:C11"/>
    <mergeCell ref="A2:Q2"/>
    <mergeCell ref="B6:C6"/>
    <mergeCell ref="B8:C8"/>
    <mergeCell ref="B32:C32"/>
    <mergeCell ref="B7:C7"/>
    <mergeCell ref="A36:A37"/>
    <mergeCell ref="B36:B37"/>
    <mergeCell ref="N8:O8"/>
    <mergeCell ref="N34:O34"/>
    <mergeCell ref="D10:D11"/>
    <mergeCell ref="E10:M10"/>
    <mergeCell ref="N10:Q11"/>
    <mergeCell ref="E36:M36"/>
    <mergeCell ref="C36:C37"/>
    <mergeCell ref="D36:D37"/>
    <mergeCell ref="N36:Q37"/>
    <mergeCell ref="B34:C34"/>
    <mergeCell ref="B33:C33"/>
    <mergeCell ref="N33:O33"/>
  </mergeCells>
  <hyperlinks>
    <hyperlink ref="K57" location="'Running Intenisties'!A1" display=" sheet 'Running intensities')"/>
    <hyperlink ref="P4" location="'IT with VIF'!A56" display="How to do?"/>
  </hyperlink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5" r:id="rId4" name="SpinButton1">
          <controlPr defaultSize="0" autoLine="0" linkedCell="D6" r:id="rId5">
            <anchor moveWithCells="1">
              <from>
                <xdr:col>4</xdr:col>
                <xdr:colOff>104775</xdr:colOff>
                <xdr:row>4</xdr:row>
                <xdr:rowOff>47625</xdr:rowOff>
              </from>
              <to>
                <xdr:col>4</xdr:col>
                <xdr:colOff>419100</xdr:colOff>
                <xdr:row>5</xdr:row>
                <xdr:rowOff>161925</xdr:rowOff>
              </to>
            </anchor>
          </controlPr>
        </control>
      </mc:Choice>
      <mc:Fallback>
        <control shapeId="1035" r:id="rId4" name="SpinButton1"/>
      </mc:Fallback>
    </mc:AlternateContent>
    <mc:AlternateContent xmlns:mc="http://schemas.openxmlformats.org/markup-compatibility/2006">
      <mc:Choice Requires="x14">
        <control shapeId="1036" r:id="rId6" name="SpinButton3">
          <controlPr defaultSize="0" autoLine="0" linkedCell="D8" r:id="rId7">
            <anchor moveWithCells="1">
              <from>
                <xdr:col>4</xdr:col>
                <xdr:colOff>114300</xdr:colOff>
                <xdr:row>7</xdr:row>
                <xdr:rowOff>0</xdr:rowOff>
              </from>
              <to>
                <xdr:col>4</xdr:col>
                <xdr:colOff>419100</xdr:colOff>
                <xdr:row>7</xdr:row>
                <xdr:rowOff>171450</xdr:rowOff>
              </to>
            </anchor>
          </controlPr>
        </control>
      </mc:Choice>
      <mc:Fallback>
        <control shapeId="1036" r:id="rId6" name="SpinButton3"/>
      </mc:Fallback>
    </mc:AlternateContent>
    <mc:AlternateContent xmlns:mc="http://schemas.openxmlformats.org/markup-compatibility/2006">
      <mc:Choice Requires="x14">
        <control shapeId="1037" r:id="rId8" name="SpinButton4">
          <controlPr defaultSize="0" autoLine="0" linkedCell="D32" r:id="rId5">
            <anchor moveWithCells="1">
              <from>
                <xdr:col>4</xdr:col>
                <xdr:colOff>104775</xdr:colOff>
                <xdr:row>30</xdr:row>
                <xdr:rowOff>57150</xdr:rowOff>
              </from>
              <to>
                <xdr:col>4</xdr:col>
                <xdr:colOff>419100</xdr:colOff>
                <xdr:row>31</xdr:row>
                <xdr:rowOff>161925</xdr:rowOff>
              </to>
            </anchor>
          </controlPr>
        </control>
      </mc:Choice>
      <mc:Fallback>
        <control shapeId="1037" r:id="rId8" name="SpinButton4"/>
      </mc:Fallback>
    </mc:AlternateContent>
    <mc:AlternateContent xmlns:mc="http://schemas.openxmlformats.org/markup-compatibility/2006">
      <mc:Choice Requires="x14">
        <control shapeId="1038" r:id="rId9" name="SpinButton6">
          <controlPr defaultSize="0" autoLine="0" linkedCell="D34" r:id="rId7">
            <anchor moveWithCells="1">
              <from>
                <xdr:col>4</xdr:col>
                <xdr:colOff>114300</xdr:colOff>
                <xdr:row>33</xdr:row>
                <xdr:rowOff>0</xdr:rowOff>
              </from>
              <to>
                <xdr:col>4</xdr:col>
                <xdr:colOff>419100</xdr:colOff>
                <xdr:row>34</xdr:row>
                <xdr:rowOff>4763</xdr:rowOff>
              </to>
            </anchor>
          </controlPr>
        </control>
      </mc:Choice>
      <mc:Fallback>
        <control shapeId="1038" r:id="rId9" name="SpinButton6"/>
      </mc:Fallback>
    </mc:AlternateContent>
    <mc:AlternateContent xmlns:mc="http://schemas.openxmlformats.org/markup-compatibility/2006">
      <mc:Choice Requires="x14">
        <control shapeId="1039" r:id="rId10" name="ComboBox1">
          <controlPr defaultSize="0" autoLine="0" linkedCell="[1]Base!A2" listFillRange="[1]Base!A6:A20" r:id="rId11">
            <anchor moveWithCells="1">
              <from>
                <xdr:col>1</xdr:col>
                <xdr:colOff>47625</xdr:colOff>
                <xdr:row>2</xdr:row>
                <xdr:rowOff>76200</xdr:rowOff>
              </from>
              <to>
                <xdr:col>2</xdr:col>
                <xdr:colOff>85725</xdr:colOff>
                <xdr:row>4</xdr:row>
                <xdr:rowOff>38100</xdr:rowOff>
              </to>
            </anchor>
          </controlPr>
        </control>
      </mc:Choice>
      <mc:Fallback>
        <control shapeId="1039" r:id="rId10" name="ComboBox1"/>
      </mc:Fallback>
    </mc:AlternateContent>
    <mc:AlternateContent xmlns:mc="http://schemas.openxmlformats.org/markup-compatibility/2006">
      <mc:Choice Requires="x14">
        <control shapeId="1040" r:id="rId12" name="ComboBox2">
          <controlPr defaultSize="0" autoLine="0" linkedCell="[1]Base!B2" listFillRange="[1]Base!A6:A20" r:id="rId13">
            <anchor moveWithCells="1">
              <from>
                <xdr:col>1</xdr:col>
                <xdr:colOff>47625</xdr:colOff>
                <xdr:row>28</xdr:row>
                <xdr:rowOff>57150</xdr:rowOff>
              </from>
              <to>
                <xdr:col>2</xdr:col>
                <xdr:colOff>85725</xdr:colOff>
                <xdr:row>30</xdr:row>
                <xdr:rowOff>38100</xdr:rowOff>
              </to>
            </anchor>
          </controlPr>
        </control>
      </mc:Choice>
      <mc:Fallback>
        <control shapeId="1040" r:id="rId12" name="ComboBox2"/>
      </mc:Fallback>
    </mc:AlternateContent>
    <mc:AlternateContent xmlns:mc="http://schemas.openxmlformats.org/markup-compatibility/2006">
      <mc:Choice Requires="x14">
        <control shapeId="1041" r:id="rId14" name="SpinButton2">
          <controlPr defaultSize="0" autoLine="0" linkedCell="D7" r:id="rId15">
            <anchor moveWithCells="1">
              <from>
                <xdr:col>4</xdr:col>
                <xdr:colOff>104775</xdr:colOff>
                <xdr:row>5</xdr:row>
                <xdr:rowOff>152400</xdr:rowOff>
              </from>
              <to>
                <xdr:col>4</xdr:col>
                <xdr:colOff>419100</xdr:colOff>
                <xdr:row>6</xdr:row>
                <xdr:rowOff>157163</xdr:rowOff>
              </to>
            </anchor>
          </controlPr>
        </control>
      </mc:Choice>
      <mc:Fallback>
        <control shapeId="1041" r:id="rId14" name="SpinButton2"/>
      </mc:Fallback>
    </mc:AlternateContent>
    <mc:AlternateContent xmlns:mc="http://schemas.openxmlformats.org/markup-compatibility/2006">
      <mc:Choice Requires="x14">
        <control shapeId="1042" r:id="rId16" name="SpinButton5">
          <controlPr defaultSize="0" autoLine="0" linkedCell="D33" r:id="rId15">
            <anchor moveWithCells="1">
              <from>
                <xdr:col>4</xdr:col>
                <xdr:colOff>114300</xdr:colOff>
                <xdr:row>32</xdr:row>
                <xdr:rowOff>0</xdr:rowOff>
              </from>
              <to>
                <xdr:col>4</xdr:col>
                <xdr:colOff>428625</xdr:colOff>
                <xdr:row>33</xdr:row>
                <xdr:rowOff>9525</xdr:rowOff>
              </to>
            </anchor>
          </controlPr>
        </control>
      </mc:Choice>
      <mc:Fallback>
        <control shapeId="1042" r:id="rId16" name="SpinButton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2:I53"/>
  <sheetViews>
    <sheetView workbookViewId="0">
      <selection activeCell="H33" sqref="H33"/>
    </sheetView>
  </sheetViews>
  <sheetFormatPr baseColWidth="10" defaultColWidth="9.1328125" defaultRowHeight="12.75" x14ac:dyDescent="0.35"/>
  <cols>
    <col min="1" max="1" width="15.265625" style="92" customWidth="1"/>
    <col min="2" max="2" width="13.86328125" style="92" customWidth="1"/>
    <col min="3" max="3" width="16.59765625" style="92" customWidth="1"/>
    <col min="4" max="4" width="17.1328125" style="92" bestFit="1" customWidth="1"/>
    <col min="5" max="5" width="17.73046875" style="92" bestFit="1" customWidth="1"/>
    <col min="6" max="6" width="25" style="92" customWidth="1"/>
    <col min="7" max="7" width="12.1328125" style="92" bestFit="1" customWidth="1"/>
    <col min="8" max="8" width="16.3984375" style="92" bestFit="1" customWidth="1"/>
    <col min="9" max="9" width="22.86328125" style="92" bestFit="1" customWidth="1"/>
    <col min="10" max="256" width="9.1328125" style="92"/>
    <col min="257" max="257" width="15.265625" style="92" customWidth="1"/>
    <col min="258" max="258" width="13.86328125" style="92" customWidth="1"/>
    <col min="259" max="259" width="16.59765625" style="92" customWidth="1"/>
    <col min="260" max="260" width="17.1328125" style="92" bestFit="1" customWidth="1"/>
    <col min="261" max="261" width="17.73046875" style="92" bestFit="1" customWidth="1"/>
    <col min="262" max="262" width="18" style="92" bestFit="1" customWidth="1"/>
    <col min="263" max="263" width="12.1328125" style="92" bestFit="1" customWidth="1"/>
    <col min="264" max="264" width="16.3984375" style="92" bestFit="1" customWidth="1"/>
    <col min="265" max="265" width="22.86328125" style="92" bestFit="1" customWidth="1"/>
    <col min="266" max="512" width="9.1328125" style="92"/>
    <col min="513" max="513" width="15.265625" style="92" customWidth="1"/>
    <col min="514" max="514" width="13.86328125" style="92" customWidth="1"/>
    <col min="515" max="515" width="16.59765625" style="92" customWidth="1"/>
    <col min="516" max="516" width="17.1328125" style="92" bestFit="1" customWidth="1"/>
    <col min="517" max="517" width="17.73046875" style="92" bestFit="1" customWidth="1"/>
    <col min="518" max="518" width="18" style="92" bestFit="1" customWidth="1"/>
    <col min="519" max="519" width="12.1328125" style="92" bestFit="1" customWidth="1"/>
    <col min="520" max="520" width="16.3984375" style="92" bestFit="1" customWidth="1"/>
    <col min="521" max="521" width="22.86328125" style="92" bestFit="1" customWidth="1"/>
    <col min="522" max="768" width="9.1328125" style="92"/>
    <col min="769" max="769" width="15.265625" style="92" customWidth="1"/>
    <col min="770" max="770" width="13.86328125" style="92" customWidth="1"/>
    <col min="771" max="771" width="16.59765625" style="92" customWidth="1"/>
    <col min="772" max="772" width="17.1328125" style="92" bestFit="1" customWidth="1"/>
    <col min="773" max="773" width="17.73046875" style="92" bestFit="1" customWidth="1"/>
    <col min="774" max="774" width="18" style="92" bestFit="1" customWidth="1"/>
    <col min="775" max="775" width="12.1328125" style="92" bestFit="1" customWidth="1"/>
    <col min="776" max="776" width="16.3984375" style="92" bestFit="1" customWidth="1"/>
    <col min="777" max="777" width="22.86328125" style="92" bestFit="1" customWidth="1"/>
    <col min="778" max="1024" width="9.1328125" style="92"/>
    <col min="1025" max="1025" width="15.265625" style="92" customWidth="1"/>
    <col min="1026" max="1026" width="13.86328125" style="92" customWidth="1"/>
    <col min="1027" max="1027" width="16.59765625" style="92" customWidth="1"/>
    <col min="1028" max="1028" width="17.1328125" style="92" bestFit="1" customWidth="1"/>
    <col min="1029" max="1029" width="17.73046875" style="92" bestFit="1" customWidth="1"/>
    <col min="1030" max="1030" width="18" style="92" bestFit="1" customWidth="1"/>
    <col min="1031" max="1031" width="12.1328125" style="92" bestFit="1" customWidth="1"/>
    <col min="1032" max="1032" width="16.3984375" style="92" bestFit="1" customWidth="1"/>
    <col min="1033" max="1033" width="22.86328125" style="92" bestFit="1" customWidth="1"/>
    <col min="1034" max="1280" width="9.1328125" style="92"/>
    <col min="1281" max="1281" width="15.265625" style="92" customWidth="1"/>
    <col min="1282" max="1282" width="13.86328125" style="92" customWidth="1"/>
    <col min="1283" max="1283" width="16.59765625" style="92" customWidth="1"/>
    <col min="1284" max="1284" width="17.1328125" style="92" bestFit="1" customWidth="1"/>
    <col min="1285" max="1285" width="17.73046875" style="92" bestFit="1" customWidth="1"/>
    <col min="1286" max="1286" width="18" style="92" bestFit="1" customWidth="1"/>
    <col min="1287" max="1287" width="12.1328125" style="92" bestFit="1" customWidth="1"/>
    <col min="1288" max="1288" width="16.3984375" style="92" bestFit="1" customWidth="1"/>
    <col min="1289" max="1289" width="22.86328125" style="92" bestFit="1" customWidth="1"/>
    <col min="1290" max="1536" width="9.1328125" style="92"/>
    <col min="1537" max="1537" width="15.265625" style="92" customWidth="1"/>
    <col min="1538" max="1538" width="13.86328125" style="92" customWidth="1"/>
    <col min="1539" max="1539" width="16.59765625" style="92" customWidth="1"/>
    <col min="1540" max="1540" width="17.1328125" style="92" bestFit="1" customWidth="1"/>
    <col min="1541" max="1541" width="17.73046875" style="92" bestFit="1" customWidth="1"/>
    <col min="1542" max="1542" width="18" style="92" bestFit="1" customWidth="1"/>
    <col min="1543" max="1543" width="12.1328125" style="92" bestFit="1" customWidth="1"/>
    <col min="1544" max="1544" width="16.3984375" style="92" bestFit="1" customWidth="1"/>
    <col min="1545" max="1545" width="22.86328125" style="92" bestFit="1" customWidth="1"/>
    <col min="1546" max="1792" width="9.1328125" style="92"/>
    <col min="1793" max="1793" width="15.265625" style="92" customWidth="1"/>
    <col min="1794" max="1794" width="13.86328125" style="92" customWidth="1"/>
    <col min="1795" max="1795" width="16.59765625" style="92" customWidth="1"/>
    <col min="1796" max="1796" width="17.1328125" style="92" bestFit="1" customWidth="1"/>
    <col min="1797" max="1797" width="17.73046875" style="92" bestFit="1" customWidth="1"/>
    <col min="1798" max="1798" width="18" style="92" bestFit="1" customWidth="1"/>
    <col min="1799" max="1799" width="12.1328125" style="92" bestFit="1" customWidth="1"/>
    <col min="1800" max="1800" width="16.3984375" style="92" bestFit="1" customWidth="1"/>
    <col min="1801" max="1801" width="22.86328125" style="92" bestFit="1" customWidth="1"/>
    <col min="1802" max="2048" width="9.1328125" style="92"/>
    <col min="2049" max="2049" width="15.265625" style="92" customWidth="1"/>
    <col min="2050" max="2050" width="13.86328125" style="92" customWidth="1"/>
    <col min="2051" max="2051" width="16.59765625" style="92" customWidth="1"/>
    <col min="2052" max="2052" width="17.1328125" style="92" bestFit="1" customWidth="1"/>
    <col min="2053" max="2053" width="17.73046875" style="92" bestFit="1" customWidth="1"/>
    <col min="2054" max="2054" width="18" style="92" bestFit="1" customWidth="1"/>
    <col min="2055" max="2055" width="12.1328125" style="92" bestFit="1" customWidth="1"/>
    <col min="2056" max="2056" width="16.3984375" style="92" bestFit="1" customWidth="1"/>
    <col min="2057" max="2057" width="22.86328125" style="92" bestFit="1" customWidth="1"/>
    <col min="2058" max="2304" width="9.1328125" style="92"/>
    <col min="2305" max="2305" width="15.265625" style="92" customWidth="1"/>
    <col min="2306" max="2306" width="13.86328125" style="92" customWidth="1"/>
    <col min="2307" max="2307" width="16.59765625" style="92" customWidth="1"/>
    <col min="2308" max="2308" width="17.1328125" style="92" bestFit="1" customWidth="1"/>
    <col min="2309" max="2309" width="17.73046875" style="92" bestFit="1" customWidth="1"/>
    <col min="2310" max="2310" width="18" style="92" bestFit="1" customWidth="1"/>
    <col min="2311" max="2311" width="12.1328125" style="92" bestFit="1" customWidth="1"/>
    <col min="2312" max="2312" width="16.3984375" style="92" bestFit="1" customWidth="1"/>
    <col min="2313" max="2313" width="22.86328125" style="92" bestFit="1" customWidth="1"/>
    <col min="2314" max="2560" width="9.1328125" style="92"/>
    <col min="2561" max="2561" width="15.265625" style="92" customWidth="1"/>
    <col min="2562" max="2562" width="13.86328125" style="92" customWidth="1"/>
    <col min="2563" max="2563" width="16.59765625" style="92" customWidth="1"/>
    <col min="2564" max="2564" width="17.1328125" style="92" bestFit="1" customWidth="1"/>
    <col min="2565" max="2565" width="17.73046875" style="92" bestFit="1" customWidth="1"/>
    <col min="2566" max="2566" width="18" style="92" bestFit="1" customWidth="1"/>
    <col min="2567" max="2567" width="12.1328125" style="92" bestFit="1" customWidth="1"/>
    <col min="2568" max="2568" width="16.3984375" style="92" bestFit="1" customWidth="1"/>
    <col min="2569" max="2569" width="22.86328125" style="92" bestFit="1" customWidth="1"/>
    <col min="2570" max="2816" width="9.1328125" style="92"/>
    <col min="2817" max="2817" width="15.265625" style="92" customWidth="1"/>
    <col min="2818" max="2818" width="13.86328125" style="92" customWidth="1"/>
    <col min="2819" max="2819" width="16.59765625" style="92" customWidth="1"/>
    <col min="2820" max="2820" width="17.1328125" style="92" bestFit="1" customWidth="1"/>
    <col min="2821" max="2821" width="17.73046875" style="92" bestFit="1" customWidth="1"/>
    <col min="2822" max="2822" width="18" style="92" bestFit="1" customWidth="1"/>
    <col min="2823" max="2823" width="12.1328125" style="92" bestFit="1" customWidth="1"/>
    <col min="2824" max="2824" width="16.3984375" style="92" bestFit="1" customWidth="1"/>
    <col min="2825" max="2825" width="22.86328125" style="92" bestFit="1" customWidth="1"/>
    <col min="2826" max="3072" width="9.1328125" style="92"/>
    <col min="3073" max="3073" width="15.265625" style="92" customWidth="1"/>
    <col min="3074" max="3074" width="13.86328125" style="92" customWidth="1"/>
    <col min="3075" max="3075" width="16.59765625" style="92" customWidth="1"/>
    <col min="3076" max="3076" width="17.1328125" style="92" bestFit="1" customWidth="1"/>
    <col min="3077" max="3077" width="17.73046875" style="92" bestFit="1" customWidth="1"/>
    <col min="3078" max="3078" width="18" style="92" bestFit="1" customWidth="1"/>
    <col min="3079" max="3079" width="12.1328125" style="92" bestFit="1" customWidth="1"/>
    <col min="3080" max="3080" width="16.3984375" style="92" bestFit="1" customWidth="1"/>
    <col min="3081" max="3081" width="22.86328125" style="92" bestFit="1" customWidth="1"/>
    <col min="3082" max="3328" width="9.1328125" style="92"/>
    <col min="3329" max="3329" width="15.265625" style="92" customWidth="1"/>
    <col min="3330" max="3330" width="13.86328125" style="92" customWidth="1"/>
    <col min="3331" max="3331" width="16.59765625" style="92" customWidth="1"/>
    <col min="3332" max="3332" width="17.1328125" style="92" bestFit="1" customWidth="1"/>
    <col min="3333" max="3333" width="17.73046875" style="92" bestFit="1" customWidth="1"/>
    <col min="3334" max="3334" width="18" style="92" bestFit="1" customWidth="1"/>
    <col min="3335" max="3335" width="12.1328125" style="92" bestFit="1" customWidth="1"/>
    <col min="3336" max="3336" width="16.3984375" style="92" bestFit="1" customWidth="1"/>
    <col min="3337" max="3337" width="22.86328125" style="92" bestFit="1" customWidth="1"/>
    <col min="3338" max="3584" width="9.1328125" style="92"/>
    <col min="3585" max="3585" width="15.265625" style="92" customWidth="1"/>
    <col min="3586" max="3586" width="13.86328125" style="92" customWidth="1"/>
    <col min="3587" max="3587" width="16.59765625" style="92" customWidth="1"/>
    <col min="3588" max="3588" width="17.1328125" style="92" bestFit="1" customWidth="1"/>
    <col min="3589" max="3589" width="17.73046875" style="92" bestFit="1" customWidth="1"/>
    <col min="3590" max="3590" width="18" style="92" bestFit="1" customWidth="1"/>
    <col min="3591" max="3591" width="12.1328125" style="92" bestFit="1" customWidth="1"/>
    <col min="3592" max="3592" width="16.3984375" style="92" bestFit="1" customWidth="1"/>
    <col min="3593" max="3593" width="22.86328125" style="92" bestFit="1" customWidth="1"/>
    <col min="3594" max="3840" width="9.1328125" style="92"/>
    <col min="3841" max="3841" width="15.265625" style="92" customWidth="1"/>
    <col min="3842" max="3842" width="13.86328125" style="92" customWidth="1"/>
    <col min="3843" max="3843" width="16.59765625" style="92" customWidth="1"/>
    <col min="3844" max="3844" width="17.1328125" style="92" bestFit="1" customWidth="1"/>
    <col min="3845" max="3845" width="17.73046875" style="92" bestFit="1" customWidth="1"/>
    <col min="3846" max="3846" width="18" style="92" bestFit="1" customWidth="1"/>
    <col min="3847" max="3847" width="12.1328125" style="92" bestFit="1" customWidth="1"/>
    <col min="3848" max="3848" width="16.3984375" style="92" bestFit="1" customWidth="1"/>
    <col min="3849" max="3849" width="22.86328125" style="92" bestFit="1" customWidth="1"/>
    <col min="3850" max="4096" width="9.1328125" style="92"/>
    <col min="4097" max="4097" width="15.265625" style="92" customWidth="1"/>
    <col min="4098" max="4098" width="13.86328125" style="92" customWidth="1"/>
    <col min="4099" max="4099" width="16.59765625" style="92" customWidth="1"/>
    <col min="4100" max="4100" width="17.1328125" style="92" bestFit="1" customWidth="1"/>
    <col min="4101" max="4101" width="17.73046875" style="92" bestFit="1" customWidth="1"/>
    <col min="4102" max="4102" width="18" style="92" bestFit="1" customWidth="1"/>
    <col min="4103" max="4103" width="12.1328125" style="92" bestFit="1" customWidth="1"/>
    <col min="4104" max="4104" width="16.3984375" style="92" bestFit="1" customWidth="1"/>
    <col min="4105" max="4105" width="22.86328125" style="92" bestFit="1" customWidth="1"/>
    <col min="4106" max="4352" width="9.1328125" style="92"/>
    <col min="4353" max="4353" width="15.265625" style="92" customWidth="1"/>
    <col min="4354" max="4354" width="13.86328125" style="92" customWidth="1"/>
    <col min="4355" max="4355" width="16.59765625" style="92" customWidth="1"/>
    <col min="4356" max="4356" width="17.1328125" style="92" bestFit="1" customWidth="1"/>
    <col min="4357" max="4357" width="17.73046875" style="92" bestFit="1" customWidth="1"/>
    <col min="4358" max="4358" width="18" style="92" bestFit="1" customWidth="1"/>
    <col min="4359" max="4359" width="12.1328125" style="92" bestFit="1" customWidth="1"/>
    <col min="4360" max="4360" width="16.3984375" style="92" bestFit="1" customWidth="1"/>
    <col min="4361" max="4361" width="22.86328125" style="92" bestFit="1" customWidth="1"/>
    <col min="4362" max="4608" width="9.1328125" style="92"/>
    <col min="4609" max="4609" width="15.265625" style="92" customWidth="1"/>
    <col min="4610" max="4610" width="13.86328125" style="92" customWidth="1"/>
    <col min="4611" max="4611" width="16.59765625" style="92" customWidth="1"/>
    <col min="4612" max="4612" width="17.1328125" style="92" bestFit="1" customWidth="1"/>
    <col min="4613" max="4613" width="17.73046875" style="92" bestFit="1" customWidth="1"/>
    <col min="4614" max="4614" width="18" style="92" bestFit="1" customWidth="1"/>
    <col min="4615" max="4615" width="12.1328125" style="92" bestFit="1" customWidth="1"/>
    <col min="4616" max="4616" width="16.3984375" style="92" bestFit="1" customWidth="1"/>
    <col min="4617" max="4617" width="22.86328125" style="92" bestFit="1" customWidth="1"/>
    <col min="4618" max="4864" width="9.1328125" style="92"/>
    <col min="4865" max="4865" width="15.265625" style="92" customWidth="1"/>
    <col min="4866" max="4866" width="13.86328125" style="92" customWidth="1"/>
    <col min="4867" max="4867" width="16.59765625" style="92" customWidth="1"/>
    <col min="4868" max="4868" width="17.1328125" style="92" bestFit="1" customWidth="1"/>
    <col min="4869" max="4869" width="17.73046875" style="92" bestFit="1" customWidth="1"/>
    <col min="4870" max="4870" width="18" style="92" bestFit="1" customWidth="1"/>
    <col min="4871" max="4871" width="12.1328125" style="92" bestFit="1" customWidth="1"/>
    <col min="4872" max="4872" width="16.3984375" style="92" bestFit="1" customWidth="1"/>
    <col min="4873" max="4873" width="22.86328125" style="92" bestFit="1" customWidth="1"/>
    <col min="4874" max="5120" width="9.1328125" style="92"/>
    <col min="5121" max="5121" width="15.265625" style="92" customWidth="1"/>
    <col min="5122" max="5122" width="13.86328125" style="92" customWidth="1"/>
    <col min="5123" max="5123" width="16.59765625" style="92" customWidth="1"/>
    <col min="5124" max="5124" width="17.1328125" style="92" bestFit="1" customWidth="1"/>
    <col min="5125" max="5125" width="17.73046875" style="92" bestFit="1" customWidth="1"/>
    <col min="5126" max="5126" width="18" style="92" bestFit="1" customWidth="1"/>
    <col min="5127" max="5127" width="12.1328125" style="92" bestFit="1" customWidth="1"/>
    <col min="5128" max="5128" width="16.3984375" style="92" bestFit="1" customWidth="1"/>
    <col min="5129" max="5129" width="22.86328125" style="92" bestFit="1" customWidth="1"/>
    <col min="5130" max="5376" width="9.1328125" style="92"/>
    <col min="5377" max="5377" width="15.265625" style="92" customWidth="1"/>
    <col min="5378" max="5378" width="13.86328125" style="92" customWidth="1"/>
    <col min="5379" max="5379" width="16.59765625" style="92" customWidth="1"/>
    <col min="5380" max="5380" width="17.1328125" style="92" bestFit="1" customWidth="1"/>
    <col min="5381" max="5381" width="17.73046875" style="92" bestFit="1" customWidth="1"/>
    <col min="5382" max="5382" width="18" style="92" bestFit="1" customWidth="1"/>
    <col min="5383" max="5383" width="12.1328125" style="92" bestFit="1" customWidth="1"/>
    <col min="5384" max="5384" width="16.3984375" style="92" bestFit="1" customWidth="1"/>
    <col min="5385" max="5385" width="22.86328125" style="92" bestFit="1" customWidth="1"/>
    <col min="5386" max="5632" width="9.1328125" style="92"/>
    <col min="5633" max="5633" width="15.265625" style="92" customWidth="1"/>
    <col min="5634" max="5634" width="13.86328125" style="92" customWidth="1"/>
    <col min="5635" max="5635" width="16.59765625" style="92" customWidth="1"/>
    <col min="5636" max="5636" width="17.1328125" style="92" bestFit="1" customWidth="1"/>
    <col min="5637" max="5637" width="17.73046875" style="92" bestFit="1" customWidth="1"/>
    <col min="5638" max="5638" width="18" style="92" bestFit="1" customWidth="1"/>
    <col min="5639" max="5639" width="12.1328125" style="92" bestFit="1" customWidth="1"/>
    <col min="5640" max="5640" width="16.3984375" style="92" bestFit="1" customWidth="1"/>
    <col min="5641" max="5641" width="22.86328125" style="92" bestFit="1" customWidth="1"/>
    <col min="5642" max="5888" width="9.1328125" style="92"/>
    <col min="5889" max="5889" width="15.265625" style="92" customWidth="1"/>
    <col min="5890" max="5890" width="13.86328125" style="92" customWidth="1"/>
    <col min="5891" max="5891" width="16.59765625" style="92" customWidth="1"/>
    <col min="5892" max="5892" width="17.1328125" style="92" bestFit="1" customWidth="1"/>
    <col min="5893" max="5893" width="17.73046875" style="92" bestFit="1" customWidth="1"/>
    <col min="5894" max="5894" width="18" style="92" bestFit="1" customWidth="1"/>
    <col min="5895" max="5895" width="12.1328125" style="92" bestFit="1" customWidth="1"/>
    <col min="5896" max="5896" width="16.3984375" style="92" bestFit="1" customWidth="1"/>
    <col min="5897" max="5897" width="22.86328125" style="92" bestFit="1" customWidth="1"/>
    <col min="5898" max="6144" width="9.1328125" style="92"/>
    <col min="6145" max="6145" width="15.265625" style="92" customWidth="1"/>
    <col min="6146" max="6146" width="13.86328125" style="92" customWidth="1"/>
    <col min="6147" max="6147" width="16.59765625" style="92" customWidth="1"/>
    <col min="6148" max="6148" width="17.1328125" style="92" bestFit="1" customWidth="1"/>
    <col min="6149" max="6149" width="17.73046875" style="92" bestFit="1" customWidth="1"/>
    <col min="6150" max="6150" width="18" style="92" bestFit="1" customWidth="1"/>
    <col min="6151" max="6151" width="12.1328125" style="92" bestFit="1" customWidth="1"/>
    <col min="6152" max="6152" width="16.3984375" style="92" bestFit="1" customWidth="1"/>
    <col min="6153" max="6153" width="22.86328125" style="92" bestFit="1" customWidth="1"/>
    <col min="6154" max="6400" width="9.1328125" style="92"/>
    <col min="6401" max="6401" width="15.265625" style="92" customWidth="1"/>
    <col min="6402" max="6402" width="13.86328125" style="92" customWidth="1"/>
    <col min="6403" max="6403" width="16.59765625" style="92" customWidth="1"/>
    <col min="6404" max="6404" width="17.1328125" style="92" bestFit="1" customWidth="1"/>
    <col min="6405" max="6405" width="17.73046875" style="92" bestFit="1" customWidth="1"/>
    <col min="6406" max="6406" width="18" style="92" bestFit="1" customWidth="1"/>
    <col min="6407" max="6407" width="12.1328125" style="92" bestFit="1" customWidth="1"/>
    <col min="6408" max="6408" width="16.3984375" style="92" bestFit="1" customWidth="1"/>
    <col min="6409" max="6409" width="22.86328125" style="92" bestFit="1" customWidth="1"/>
    <col min="6410" max="6656" width="9.1328125" style="92"/>
    <col min="6657" max="6657" width="15.265625" style="92" customWidth="1"/>
    <col min="6658" max="6658" width="13.86328125" style="92" customWidth="1"/>
    <col min="6659" max="6659" width="16.59765625" style="92" customWidth="1"/>
    <col min="6660" max="6660" width="17.1328125" style="92" bestFit="1" customWidth="1"/>
    <col min="6661" max="6661" width="17.73046875" style="92" bestFit="1" customWidth="1"/>
    <col min="6662" max="6662" width="18" style="92" bestFit="1" customWidth="1"/>
    <col min="6663" max="6663" width="12.1328125" style="92" bestFit="1" customWidth="1"/>
    <col min="6664" max="6664" width="16.3984375" style="92" bestFit="1" customWidth="1"/>
    <col min="6665" max="6665" width="22.86328125" style="92" bestFit="1" customWidth="1"/>
    <col min="6666" max="6912" width="9.1328125" style="92"/>
    <col min="6913" max="6913" width="15.265625" style="92" customWidth="1"/>
    <col min="6914" max="6914" width="13.86328125" style="92" customWidth="1"/>
    <col min="6915" max="6915" width="16.59765625" style="92" customWidth="1"/>
    <col min="6916" max="6916" width="17.1328125" style="92" bestFit="1" customWidth="1"/>
    <col min="6917" max="6917" width="17.73046875" style="92" bestFit="1" customWidth="1"/>
    <col min="6918" max="6918" width="18" style="92" bestFit="1" customWidth="1"/>
    <col min="6919" max="6919" width="12.1328125" style="92" bestFit="1" customWidth="1"/>
    <col min="6920" max="6920" width="16.3984375" style="92" bestFit="1" customWidth="1"/>
    <col min="6921" max="6921" width="22.86328125" style="92" bestFit="1" customWidth="1"/>
    <col min="6922" max="7168" width="9.1328125" style="92"/>
    <col min="7169" max="7169" width="15.265625" style="92" customWidth="1"/>
    <col min="7170" max="7170" width="13.86328125" style="92" customWidth="1"/>
    <col min="7171" max="7171" width="16.59765625" style="92" customWidth="1"/>
    <col min="7172" max="7172" width="17.1328125" style="92" bestFit="1" customWidth="1"/>
    <col min="7173" max="7173" width="17.73046875" style="92" bestFit="1" customWidth="1"/>
    <col min="7174" max="7174" width="18" style="92" bestFit="1" customWidth="1"/>
    <col min="7175" max="7175" width="12.1328125" style="92" bestFit="1" customWidth="1"/>
    <col min="7176" max="7176" width="16.3984375" style="92" bestFit="1" customWidth="1"/>
    <col min="7177" max="7177" width="22.86328125" style="92" bestFit="1" customWidth="1"/>
    <col min="7178" max="7424" width="9.1328125" style="92"/>
    <col min="7425" max="7425" width="15.265625" style="92" customWidth="1"/>
    <col min="7426" max="7426" width="13.86328125" style="92" customWidth="1"/>
    <col min="7427" max="7427" width="16.59765625" style="92" customWidth="1"/>
    <col min="7428" max="7428" width="17.1328125" style="92" bestFit="1" customWidth="1"/>
    <col min="7429" max="7429" width="17.73046875" style="92" bestFit="1" customWidth="1"/>
    <col min="7430" max="7430" width="18" style="92" bestFit="1" customWidth="1"/>
    <col min="7431" max="7431" width="12.1328125" style="92" bestFit="1" customWidth="1"/>
    <col min="7432" max="7432" width="16.3984375" style="92" bestFit="1" customWidth="1"/>
    <col min="7433" max="7433" width="22.86328125" style="92" bestFit="1" customWidth="1"/>
    <col min="7434" max="7680" width="9.1328125" style="92"/>
    <col min="7681" max="7681" width="15.265625" style="92" customWidth="1"/>
    <col min="7682" max="7682" width="13.86328125" style="92" customWidth="1"/>
    <col min="7683" max="7683" width="16.59765625" style="92" customWidth="1"/>
    <col min="7684" max="7684" width="17.1328125" style="92" bestFit="1" customWidth="1"/>
    <col min="7685" max="7685" width="17.73046875" style="92" bestFit="1" customWidth="1"/>
    <col min="7686" max="7686" width="18" style="92" bestFit="1" customWidth="1"/>
    <col min="7687" max="7687" width="12.1328125" style="92" bestFit="1" customWidth="1"/>
    <col min="7688" max="7688" width="16.3984375" style="92" bestFit="1" customWidth="1"/>
    <col min="7689" max="7689" width="22.86328125" style="92" bestFit="1" customWidth="1"/>
    <col min="7690" max="7936" width="9.1328125" style="92"/>
    <col min="7937" max="7937" width="15.265625" style="92" customWidth="1"/>
    <col min="7938" max="7938" width="13.86328125" style="92" customWidth="1"/>
    <col min="7939" max="7939" width="16.59765625" style="92" customWidth="1"/>
    <col min="7940" max="7940" width="17.1328125" style="92" bestFit="1" customWidth="1"/>
    <col min="7941" max="7941" width="17.73046875" style="92" bestFit="1" customWidth="1"/>
    <col min="7942" max="7942" width="18" style="92" bestFit="1" customWidth="1"/>
    <col min="7943" max="7943" width="12.1328125" style="92" bestFit="1" customWidth="1"/>
    <col min="7944" max="7944" width="16.3984375" style="92" bestFit="1" customWidth="1"/>
    <col min="7945" max="7945" width="22.86328125" style="92" bestFit="1" customWidth="1"/>
    <col min="7946" max="8192" width="9.1328125" style="92"/>
    <col min="8193" max="8193" width="15.265625" style="92" customWidth="1"/>
    <col min="8194" max="8194" width="13.86328125" style="92" customWidth="1"/>
    <col min="8195" max="8195" width="16.59765625" style="92" customWidth="1"/>
    <col min="8196" max="8196" width="17.1328125" style="92" bestFit="1" customWidth="1"/>
    <col min="8197" max="8197" width="17.73046875" style="92" bestFit="1" customWidth="1"/>
    <col min="8198" max="8198" width="18" style="92" bestFit="1" customWidth="1"/>
    <col min="8199" max="8199" width="12.1328125" style="92" bestFit="1" customWidth="1"/>
    <col min="8200" max="8200" width="16.3984375" style="92" bestFit="1" customWidth="1"/>
    <col min="8201" max="8201" width="22.86328125" style="92" bestFit="1" customWidth="1"/>
    <col min="8202" max="8448" width="9.1328125" style="92"/>
    <col min="8449" max="8449" width="15.265625" style="92" customWidth="1"/>
    <col min="8450" max="8450" width="13.86328125" style="92" customWidth="1"/>
    <col min="8451" max="8451" width="16.59765625" style="92" customWidth="1"/>
    <col min="8452" max="8452" width="17.1328125" style="92" bestFit="1" customWidth="1"/>
    <col min="8453" max="8453" width="17.73046875" style="92" bestFit="1" customWidth="1"/>
    <col min="8454" max="8454" width="18" style="92" bestFit="1" customWidth="1"/>
    <col min="8455" max="8455" width="12.1328125" style="92" bestFit="1" customWidth="1"/>
    <col min="8456" max="8456" width="16.3984375" style="92" bestFit="1" customWidth="1"/>
    <col min="8457" max="8457" width="22.86328125" style="92" bestFit="1" customWidth="1"/>
    <col min="8458" max="8704" width="9.1328125" style="92"/>
    <col min="8705" max="8705" width="15.265625" style="92" customWidth="1"/>
    <col min="8706" max="8706" width="13.86328125" style="92" customWidth="1"/>
    <col min="8707" max="8707" width="16.59765625" style="92" customWidth="1"/>
    <col min="8708" max="8708" width="17.1328125" style="92" bestFit="1" customWidth="1"/>
    <col min="8709" max="8709" width="17.73046875" style="92" bestFit="1" customWidth="1"/>
    <col min="8710" max="8710" width="18" style="92" bestFit="1" customWidth="1"/>
    <col min="8711" max="8711" width="12.1328125" style="92" bestFit="1" customWidth="1"/>
    <col min="8712" max="8712" width="16.3984375" style="92" bestFit="1" customWidth="1"/>
    <col min="8713" max="8713" width="22.86328125" style="92" bestFit="1" customWidth="1"/>
    <col min="8714" max="8960" width="9.1328125" style="92"/>
    <col min="8961" max="8961" width="15.265625" style="92" customWidth="1"/>
    <col min="8962" max="8962" width="13.86328125" style="92" customWidth="1"/>
    <col min="8963" max="8963" width="16.59765625" style="92" customWidth="1"/>
    <col min="8964" max="8964" width="17.1328125" style="92" bestFit="1" customWidth="1"/>
    <col min="8965" max="8965" width="17.73046875" style="92" bestFit="1" customWidth="1"/>
    <col min="8966" max="8966" width="18" style="92" bestFit="1" customWidth="1"/>
    <col min="8967" max="8967" width="12.1328125" style="92" bestFit="1" customWidth="1"/>
    <col min="8968" max="8968" width="16.3984375" style="92" bestFit="1" customWidth="1"/>
    <col min="8969" max="8969" width="22.86328125" style="92" bestFit="1" customWidth="1"/>
    <col min="8970" max="9216" width="9.1328125" style="92"/>
    <col min="9217" max="9217" width="15.265625" style="92" customWidth="1"/>
    <col min="9218" max="9218" width="13.86328125" style="92" customWidth="1"/>
    <col min="9219" max="9219" width="16.59765625" style="92" customWidth="1"/>
    <col min="9220" max="9220" width="17.1328125" style="92" bestFit="1" customWidth="1"/>
    <col min="9221" max="9221" width="17.73046875" style="92" bestFit="1" customWidth="1"/>
    <col min="9222" max="9222" width="18" style="92" bestFit="1" customWidth="1"/>
    <col min="9223" max="9223" width="12.1328125" style="92" bestFit="1" customWidth="1"/>
    <col min="9224" max="9224" width="16.3984375" style="92" bestFit="1" customWidth="1"/>
    <col min="9225" max="9225" width="22.86328125" style="92" bestFit="1" customWidth="1"/>
    <col min="9226" max="9472" width="9.1328125" style="92"/>
    <col min="9473" max="9473" width="15.265625" style="92" customWidth="1"/>
    <col min="9474" max="9474" width="13.86328125" style="92" customWidth="1"/>
    <col min="9475" max="9475" width="16.59765625" style="92" customWidth="1"/>
    <col min="9476" max="9476" width="17.1328125" style="92" bestFit="1" customWidth="1"/>
    <col min="9477" max="9477" width="17.73046875" style="92" bestFit="1" customWidth="1"/>
    <col min="9478" max="9478" width="18" style="92" bestFit="1" customWidth="1"/>
    <col min="9479" max="9479" width="12.1328125" style="92" bestFit="1" customWidth="1"/>
    <col min="9480" max="9480" width="16.3984375" style="92" bestFit="1" customWidth="1"/>
    <col min="9481" max="9481" width="22.86328125" style="92" bestFit="1" customWidth="1"/>
    <col min="9482" max="9728" width="9.1328125" style="92"/>
    <col min="9729" max="9729" width="15.265625" style="92" customWidth="1"/>
    <col min="9730" max="9730" width="13.86328125" style="92" customWidth="1"/>
    <col min="9731" max="9731" width="16.59765625" style="92" customWidth="1"/>
    <col min="9732" max="9732" width="17.1328125" style="92" bestFit="1" customWidth="1"/>
    <col min="9733" max="9733" width="17.73046875" style="92" bestFit="1" customWidth="1"/>
    <col min="9734" max="9734" width="18" style="92" bestFit="1" customWidth="1"/>
    <col min="9735" max="9735" width="12.1328125" style="92" bestFit="1" customWidth="1"/>
    <col min="9736" max="9736" width="16.3984375" style="92" bestFit="1" customWidth="1"/>
    <col min="9737" max="9737" width="22.86328125" style="92" bestFit="1" customWidth="1"/>
    <col min="9738" max="9984" width="9.1328125" style="92"/>
    <col min="9985" max="9985" width="15.265625" style="92" customWidth="1"/>
    <col min="9986" max="9986" width="13.86328125" style="92" customWidth="1"/>
    <col min="9987" max="9987" width="16.59765625" style="92" customWidth="1"/>
    <col min="9988" max="9988" width="17.1328125" style="92" bestFit="1" customWidth="1"/>
    <col min="9989" max="9989" width="17.73046875" style="92" bestFit="1" customWidth="1"/>
    <col min="9990" max="9990" width="18" style="92" bestFit="1" customWidth="1"/>
    <col min="9991" max="9991" width="12.1328125" style="92" bestFit="1" customWidth="1"/>
    <col min="9992" max="9992" width="16.3984375" style="92" bestFit="1" customWidth="1"/>
    <col min="9993" max="9993" width="22.86328125" style="92" bestFit="1" customWidth="1"/>
    <col min="9994" max="10240" width="9.1328125" style="92"/>
    <col min="10241" max="10241" width="15.265625" style="92" customWidth="1"/>
    <col min="10242" max="10242" width="13.86328125" style="92" customWidth="1"/>
    <col min="10243" max="10243" width="16.59765625" style="92" customWidth="1"/>
    <col min="10244" max="10244" width="17.1328125" style="92" bestFit="1" customWidth="1"/>
    <col min="10245" max="10245" width="17.73046875" style="92" bestFit="1" customWidth="1"/>
    <col min="10246" max="10246" width="18" style="92" bestFit="1" customWidth="1"/>
    <col min="10247" max="10247" width="12.1328125" style="92" bestFit="1" customWidth="1"/>
    <col min="10248" max="10248" width="16.3984375" style="92" bestFit="1" customWidth="1"/>
    <col min="10249" max="10249" width="22.86328125" style="92" bestFit="1" customWidth="1"/>
    <col min="10250" max="10496" width="9.1328125" style="92"/>
    <col min="10497" max="10497" width="15.265625" style="92" customWidth="1"/>
    <col min="10498" max="10498" width="13.86328125" style="92" customWidth="1"/>
    <col min="10499" max="10499" width="16.59765625" style="92" customWidth="1"/>
    <col min="10500" max="10500" width="17.1328125" style="92" bestFit="1" customWidth="1"/>
    <col min="10501" max="10501" width="17.73046875" style="92" bestFit="1" customWidth="1"/>
    <col min="10502" max="10502" width="18" style="92" bestFit="1" customWidth="1"/>
    <col min="10503" max="10503" width="12.1328125" style="92" bestFit="1" customWidth="1"/>
    <col min="10504" max="10504" width="16.3984375" style="92" bestFit="1" customWidth="1"/>
    <col min="10505" max="10505" width="22.86328125" style="92" bestFit="1" customWidth="1"/>
    <col min="10506" max="10752" width="9.1328125" style="92"/>
    <col min="10753" max="10753" width="15.265625" style="92" customWidth="1"/>
    <col min="10754" max="10754" width="13.86328125" style="92" customWidth="1"/>
    <col min="10755" max="10755" width="16.59765625" style="92" customWidth="1"/>
    <col min="10756" max="10756" width="17.1328125" style="92" bestFit="1" customWidth="1"/>
    <col min="10757" max="10757" width="17.73046875" style="92" bestFit="1" customWidth="1"/>
    <col min="10758" max="10758" width="18" style="92" bestFit="1" customWidth="1"/>
    <col min="10759" max="10759" width="12.1328125" style="92" bestFit="1" customWidth="1"/>
    <col min="10760" max="10760" width="16.3984375" style="92" bestFit="1" customWidth="1"/>
    <col min="10761" max="10761" width="22.86328125" style="92" bestFit="1" customWidth="1"/>
    <col min="10762" max="11008" width="9.1328125" style="92"/>
    <col min="11009" max="11009" width="15.265625" style="92" customWidth="1"/>
    <col min="11010" max="11010" width="13.86328125" style="92" customWidth="1"/>
    <col min="11011" max="11011" width="16.59765625" style="92" customWidth="1"/>
    <col min="11012" max="11012" width="17.1328125" style="92" bestFit="1" customWidth="1"/>
    <col min="11013" max="11013" width="17.73046875" style="92" bestFit="1" customWidth="1"/>
    <col min="11014" max="11014" width="18" style="92" bestFit="1" customWidth="1"/>
    <col min="11015" max="11015" width="12.1328125" style="92" bestFit="1" customWidth="1"/>
    <col min="11016" max="11016" width="16.3984375" style="92" bestFit="1" customWidth="1"/>
    <col min="11017" max="11017" width="22.86328125" style="92" bestFit="1" customWidth="1"/>
    <col min="11018" max="11264" width="9.1328125" style="92"/>
    <col min="11265" max="11265" width="15.265625" style="92" customWidth="1"/>
    <col min="11266" max="11266" width="13.86328125" style="92" customWidth="1"/>
    <col min="11267" max="11267" width="16.59765625" style="92" customWidth="1"/>
    <col min="11268" max="11268" width="17.1328125" style="92" bestFit="1" customWidth="1"/>
    <col min="11269" max="11269" width="17.73046875" style="92" bestFit="1" customWidth="1"/>
    <col min="11270" max="11270" width="18" style="92" bestFit="1" customWidth="1"/>
    <col min="11271" max="11271" width="12.1328125" style="92" bestFit="1" customWidth="1"/>
    <col min="11272" max="11272" width="16.3984375" style="92" bestFit="1" customWidth="1"/>
    <col min="11273" max="11273" width="22.86328125" style="92" bestFit="1" customWidth="1"/>
    <col min="11274" max="11520" width="9.1328125" style="92"/>
    <col min="11521" max="11521" width="15.265625" style="92" customWidth="1"/>
    <col min="11522" max="11522" width="13.86328125" style="92" customWidth="1"/>
    <col min="11523" max="11523" width="16.59765625" style="92" customWidth="1"/>
    <col min="11524" max="11524" width="17.1328125" style="92" bestFit="1" customWidth="1"/>
    <col min="11525" max="11525" width="17.73046875" style="92" bestFit="1" customWidth="1"/>
    <col min="11526" max="11526" width="18" style="92" bestFit="1" customWidth="1"/>
    <col min="11527" max="11527" width="12.1328125" style="92" bestFit="1" customWidth="1"/>
    <col min="11528" max="11528" width="16.3984375" style="92" bestFit="1" customWidth="1"/>
    <col min="11529" max="11529" width="22.86328125" style="92" bestFit="1" customWidth="1"/>
    <col min="11530" max="11776" width="9.1328125" style="92"/>
    <col min="11777" max="11777" width="15.265625" style="92" customWidth="1"/>
    <col min="11778" max="11778" width="13.86328125" style="92" customWidth="1"/>
    <col min="11779" max="11779" width="16.59765625" style="92" customWidth="1"/>
    <col min="11780" max="11780" width="17.1328125" style="92" bestFit="1" customWidth="1"/>
    <col min="11781" max="11781" width="17.73046875" style="92" bestFit="1" customWidth="1"/>
    <col min="11782" max="11782" width="18" style="92" bestFit="1" customWidth="1"/>
    <col min="11783" max="11783" width="12.1328125" style="92" bestFit="1" customWidth="1"/>
    <col min="11784" max="11784" width="16.3984375" style="92" bestFit="1" customWidth="1"/>
    <col min="11785" max="11785" width="22.86328125" style="92" bestFit="1" customWidth="1"/>
    <col min="11786" max="12032" width="9.1328125" style="92"/>
    <col min="12033" max="12033" width="15.265625" style="92" customWidth="1"/>
    <col min="12034" max="12034" width="13.86328125" style="92" customWidth="1"/>
    <col min="12035" max="12035" width="16.59765625" style="92" customWidth="1"/>
    <col min="12036" max="12036" width="17.1328125" style="92" bestFit="1" customWidth="1"/>
    <col min="12037" max="12037" width="17.73046875" style="92" bestFit="1" customWidth="1"/>
    <col min="12038" max="12038" width="18" style="92" bestFit="1" customWidth="1"/>
    <col min="12039" max="12039" width="12.1328125" style="92" bestFit="1" customWidth="1"/>
    <col min="12040" max="12040" width="16.3984375" style="92" bestFit="1" customWidth="1"/>
    <col min="12041" max="12041" width="22.86328125" style="92" bestFit="1" customWidth="1"/>
    <col min="12042" max="12288" width="9.1328125" style="92"/>
    <col min="12289" max="12289" width="15.265625" style="92" customWidth="1"/>
    <col min="12290" max="12290" width="13.86328125" style="92" customWidth="1"/>
    <col min="12291" max="12291" width="16.59765625" style="92" customWidth="1"/>
    <col min="12292" max="12292" width="17.1328125" style="92" bestFit="1" customWidth="1"/>
    <col min="12293" max="12293" width="17.73046875" style="92" bestFit="1" customWidth="1"/>
    <col min="12294" max="12294" width="18" style="92" bestFit="1" customWidth="1"/>
    <col min="12295" max="12295" width="12.1328125" style="92" bestFit="1" customWidth="1"/>
    <col min="12296" max="12296" width="16.3984375" style="92" bestFit="1" customWidth="1"/>
    <col min="12297" max="12297" width="22.86328125" style="92" bestFit="1" customWidth="1"/>
    <col min="12298" max="12544" width="9.1328125" style="92"/>
    <col min="12545" max="12545" width="15.265625" style="92" customWidth="1"/>
    <col min="12546" max="12546" width="13.86328125" style="92" customWidth="1"/>
    <col min="12547" max="12547" width="16.59765625" style="92" customWidth="1"/>
    <col min="12548" max="12548" width="17.1328125" style="92" bestFit="1" customWidth="1"/>
    <col min="12549" max="12549" width="17.73046875" style="92" bestFit="1" customWidth="1"/>
    <col min="12550" max="12550" width="18" style="92" bestFit="1" customWidth="1"/>
    <col min="12551" max="12551" width="12.1328125" style="92" bestFit="1" customWidth="1"/>
    <col min="12552" max="12552" width="16.3984375" style="92" bestFit="1" customWidth="1"/>
    <col min="12553" max="12553" width="22.86328125" style="92" bestFit="1" customWidth="1"/>
    <col min="12554" max="12800" width="9.1328125" style="92"/>
    <col min="12801" max="12801" width="15.265625" style="92" customWidth="1"/>
    <col min="12802" max="12802" width="13.86328125" style="92" customWidth="1"/>
    <col min="12803" max="12803" width="16.59765625" style="92" customWidth="1"/>
    <col min="12804" max="12804" width="17.1328125" style="92" bestFit="1" customWidth="1"/>
    <col min="12805" max="12805" width="17.73046875" style="92" bestFit="1" customWidth="1"/>
    <col min="12806" max="12806" width="18" style="92" bestFit="1" customWidth="1"/>
    <col min="12807" max="12807" width="12.1328125" style="92" bestFit="1" customWidth="1"/>
    <col min="12808" max="12808" width="16.3984375" style="92" bestFit="1" customWidth="1"/>
    <col min="12809" max="12809" width="22.86328125" style="92" bestFit="1" customWidth="1"/>
    <col min="12810" max="13056" width="9.1328125" style="92"/>
    <col min="13057" max="13057" width="15.265625" style="92" customWidth="1"/>
    <col min="13058" max="13058" width="13.86328125" style="92" customWidth="1"/>
    <col min="13059" max="13059" width="16.59765625" style="92" customWidth="1"/>
    <col min="13060" max="13060" width="17.1328125" style="92" bestFit="1" customWidth="1"/>
    <col min="13061" max="13061" width="17.73046875" style="92" bestFit="1" customWidth="1"/>
    <col min="13062" max="13062" width="18" style="92" bestFit="1" customWidth="1"/>
    <col min="13063" max="13063" width="12.1328125" style="92" bestFit="1" customWidth="1"/>
    <col min="13064" max="13064" width="16.3984375" style="92" bestFit="1" customWidth="1"/>
    <col min="13065" max="13065" width="22.86328125" style="92" bestFit="1" customWidth="1"/>
    <col min="13066" max="13312" width="9.1328125" style="92"/>
    <col min="13313" max="13313" width="15.265625" style="92" customWidth="1"/>
    <col min="13314" max="13314" width="13.86328125" style="92" customWidth="1"/>
    <col min="13315" max="13315" width="16.59765625" style="92" customWidth="1"/>
    <col min="13316" max="13316" width="17.1328125" style="92" bestFit="1" customWidth="1"/>
    <col min="13317" max="13317" width="17.73046875" style="92" bestFit="1" customWidth="1"/>
    <col min="13318" max="13318" width="18" style="92" bestFit="1" customWidth="1"/>
    <col min="13319" max="13319" width="12.1328125" style="92" bestFit="1" customWidth="1"/>
    <col min="13320" max="13320" width="16.3984375" style="92" bestFit="1" customWidth="1"/>
    <col min="13321" max="13321" width="22.86328125" style="92" bestFit="1" customWidth="1"/>
    <col min="13322" max="13568" width="9.1328125" style="92"/>
    <col min="13569" max="13569" width="15.265625" style="92" customWidth="1"/>
    <col min="13570" max="13570" width="13.86328125" style="92" customWidth="1"/>
    <col min="13571" max="13571" width="16.59765625" style="92" customWidth="1"/>
    <col min="13572" max="13572" width="17.1328125" style="92" bestFit="1" customWidth="1"/>
    <col min="13573" max="13573" width="17.73046875" style="92" bestFit="1" customWidth="1"/>
    <col min="13574" max="13574" width="18" style="92" bestFit="1" customWidth="1"/>
    <col min="13575" max="13575" width="12.1328125" style="92" bestFit="1" customWidth="1"/>
    <col min="13576" max="13576" width="16.3984375" style="92" bestFit="1" customWidth="1"/>
    <col min="13577" max="13577" width="22.86328125" style="92" bestFit="1" customWidth="1"/>
    <col min="13578" max="13824" width="9.1328125" style="92"/>
    <col min="13825" max="13825" width="15.265625" style="92" customWidth="1"/>
    <col min="13826" max="13826" width="13.86328125" style="92" customWidth="1"/>
    <col min="13827" max="13827" width="16.59765625" style="92" customWidth="1"/>
    <col min="13828" max="13828" width="17.1328125" style="92" bestFit="1" customWidth="1"/>
    <col min="13829" max="13829" width="17.73046875" style="92" bestFit="1" customWidth="1"/>
    <col min="13830" max="13830" width="18" style="92" bestFit="1" customWidth="1"/>
    <col min="13831" max="13831" width="12.1328125" style="92" bestFit="1" customWidth="1"/>
    <col min="13832" max="13832" width="16.3984375" style="92" bestFit="1" customWidth="1"/>
    <col min="13833" max="13833" width="22.86328125" style="92" bestFit="1" customWidth="1"/>
    <col min="13834" max="14080" width="9.1328125" style="92"/>
    <col min="14081" max="14081" width="15.265625" style="92" customWidth="1"/>
    <col min="14082" max="14082" width="13.86328125" style="92" customWidth="1"/>
    <col min="14083" max="14083" width="16.59765625" style="92" customWidth="1"/>
    <col min="14084" max="14084" width="17.1328125" style="92" bestFit="1" customWidth="1"/>
    <col min="14085" max="14085" width="17.73046875" style="92" bestFit="1" customWidth="1"/>
    <col min="14086" max="14086" width="18" style="92" bestFit="1" customWidth="1"/>
    <col min="14087" max="14087" width="12.1328125" style="92" bestFit="1" customWidth="1"/>
    <col min="14088" max="14088" width="16.3984375" style="92" bestFit="1" customWidth="1"/>
    <col min="14089" max="14089" width="22.86328125" style="92" bestFit="1" customWidth="1"/>
    <col min="14090" max="14336" width="9.1328125" style="92"/>
    <col min="14337" max="14337" width="15.265625" style="92" customWidth="1"/>
    <col min="14338" max="14338" width="13.86328125" style="92" customWidth="1"/>
    <col min="14339" max="14339" width="16.59765625" style="92" customWidth="1"/>
    <col min="14340" max="14340" width="17.1328125" style="92" bestFit="1" customWidth="1"/>
    <col min="14341" max="14341" width="17.73046875" style="92" bestFit="1" customWidth="1"/>
    <col min="14342" max="14342" width="18" style="92" bestFit="1" customWidth="1"/>
    <col min="14343" max="14343" width="12.1328125" style="92" bestFit="1" customWidth="1"/>
    <col min="14344" max="14344" width="16.3984375" style="92" bestFit="1" customWidth="1"/>
    <col min="14345" max="14345" width="22.86328125" style="92" bestFit="1" customWidth="1"/>
    <col min="14346" max="14592" width="9.1328125" style="92"/>
    <col min="14593" max="14593" width="15.265625" style="92" customWidth="1"/>
    <col min="14594" max="14594" width="13.86328125" style="92" customWidth="1"/>
    <col min="14595" max="14595" width="16.59765625" style="92" customWidth="1"/>
    <col min="14596" max="14596" width="17.1328125" style="92" bestFit="1" customWidth="1"/>
    <col min="14597" max="14597" width="17.73046875" style="92" bestFit="1" customWidth="1"/>
    <col min="14598" max="14598" width="18" style="92" bestFit="1" customWidth="1"/>
    <col min="14599" max="14599" width="12.1328125" style="92" bestFit="1" customWidth="1"/>
    <col min="14600" max="14600" width="16.3984375" style="92" bestFit="1" customWidth="1"/>
    <col min="14601" max="14601" width="22.86328125" style="92" bestFit="1" customWidth="1"/>
    <col min="14602" max="14848" width="9.1328125" style="92"/>
    <col min="14849" max="14849" width="15.265625" style="92" customWidth="1"/>
    <col min="14850" max="14850" width="13.86328125" style="92" customWidth="1"/>
    <col min="14851" max="14851" width="16.59765625" style="92" customWidth="1"/>
    <col min="14852" max="14852" width="17.1328125" style="92" bestFit="1" customWidth="1"/>
    <col min="14853" max="14853" width="17.73046875" style="92" bestFit="1" customWidth="1"/>
    <col min="14854" max="14854" width="18" style="92" bestFit="1" customWidth="1"/>
    <col min="14855" max="14855" width="12.1328125" style="92" bestFit="1" customWidth="1"/>
    <col min="14856" max="14856" width="16.3984375" style="92" bestFit="1" customWidth="1"/>
    <col min="14857" max="14857" width="22.86328125" style="92" bestFit="1" customWidth="1"/>
    <col min="14858" max="15104" width="9.1328125" style="92"/>
    <col min="15105" max="15105" width="15.265625" style="92" customWidth="1"/>
    <col min="15106" max="15106" width="13.86328125" style="92" customWidth="1"/>
    <col min="15107" max="15107" width="16.59765625" style="92" customWidth="1"/>
    <col min="15108" max="15108" width="17.1328125" style="92" bestFit="1" customWidth="1"/>
    <col min="15109" max="15109" width="17.73046875" style="92" bestFit="1" customWidth="1"/>
    <col min="15110" max="15110" width="18" style="92" bestFit="1" customWidth="1"/>
    <col min="15111" max="15111" width="12.1328125" style="92" bestFit="1" customWidth="1"/>
    <col min="15112" max="15112" width="16.3984375" style="92" bestFit="1" customWidth="1"/>
    <col min="15113" max="15113" width="22.86328125" style="92" bestFit="1" customWidth="1"/>
    <col min="15114" max="15360" width="9.1328125" style="92"/>
    <col min="15361" max="15361" width="15.265625" style="92" customWidth="1"/>
    <col min="15362" max="15362" width="13.86328125" style="92" customWidth="1"/>
    <col min="15363" max="15363" width="16.59765625" style="92" customWidth="1"/>
    <col min="15364" max="15364" width="17.1328125" style="92" bestFit="1" customWidth="1"/>
    <col min="15365" max="15365" width="17.73046875" style="92" bestFit="1" customWidth="1"/>
    <col min="15366" max="15366" width="18" style="92" bestFit="1" customWidth="1"/>
    <col min="15367" max="15367" width="12.1328125" style="92" bestFit="1" customWidth="1"/>
    <col min="15368" max="15368" width="16.3984375" style="92" bestFit="1" customWidth="1"/>
    <col min="15369" max="15369" width="22.86328125" style="92" bestFit="1" customWidth="1"/>
    <col min="15370" max="15616" width="9.1328125" style="92"/>
    <col min="15617" max="15617" width="15.265625" style="92" customWidth="1"/>
    <col min="15618" max="15618" width="13.86328125" style="92" customWidth="1"/>
    <col min="15619" max="15619" width="16.59765625" style="92" customWidth="1"/>
    <col min="15620" max="15620" width="17.1328125" style="92" bestFit="1" customWidth="1"/>
    <col min="15621" max="15621" width="17.73046875" style="92" bestFit="1" customWidth="1"/>
    <col min="15622" max="15622" width="18" style="92" bestFit="1" customWidth="1"/>
    <col min="15623" max="15623" width="12.1328125" style="92" bestFit="1" customWidth="1"/>
    <col min="15624" max="15624" width="16.3984375" style="92" bestFit="1" customWidth="1"/>
    <col min="15625" max="15625" width="22.86328125" style="92" bestFit="1" customWidth="1"/>
    <col min="15626" max="15872" width="9.1328125" style="92"/>
    <col min="15873" max="15873" width="15.265625" style="92" customWidth="1"/>
    <col min="15874" max="15874" width="13.86328125" style="92" customWidth="1"/>
    <col min="15875" max="15875" width="16.59765625" style="92" customWidth="1"/>
    <col min="15876" max="15876" width="17.1328125" style="92" bestFit="1" customWidth="1"/>
    <col min="15877" max="15877" width="17.73046875" style="92" bestFit="1" customWidth="1"/>
    <col min="15878" max="15878" width="18" style="92" bestFit="1" customWidth="1"/>
    <col min="15879" max="15879" width="12.1328125" style="92" bestFit="1" customWidth="1"/>
    <col min="15880" max="15880" width="16.3984375" style="92" bestFit="1" customWidth="1"/>
    <col min="15881" max="15881" width="22.86328125" style="92" bestFit="1" customWidth="1"/>
    <col min="15882" max="16128" width="9.1328125" style="92"/>
    <col min="16129" max="16129" width="15.265625" style="92" customWidth="1"/>
    <col min="16130" max="16130" width="13.86328125" style="92" customWidth="1"/>
    <col min="16131" max="16131" width="16.59765625" style="92" customWidth="1"/>
    <col min="16132" max="16132" width="17.1328125" style="92" bestFit="1" customWidth="1"/>
    <col min="16133" max="16133" width="17.73046875" style="92" bestFit="1" customWidth="1"/>
    <col min="16134" max="16134" width="18" style="92" bestFit="1" customWidth="1"/>
    <col min="16135" max="16135" width="12.1328125" style="92" bestFit="1" customWidth="1"/>
    <col min="16136" max="16136" width="16.3984375" style="92" bestFit="1" customWidth="1"/>
    <col min="16137" max="16137" width="22.86328125" style="92" bestFit="1" customWidth="1"/>
    <col min="16138" max="16384" width="9.1328125" style="92"/>
  </cols>
  <sheetData>
    <row r="2" spans="1:9" ht="15" x14ac:dyDescent="0.4">
      <c r="C2" s="93" t="s">
        <v>113</v>
      </c>
      <c r="D2" s="94"/>
      <c r="E2" s="94"/>
      <c r="F2" s="94"/>
    </row>
    <row r="4" spans="1:9" x14ac:dyDescent="0.35">
      <c r="B4" s="92" t="s">
        <v>108</v>
      </c>
    </row>
    <row r="5" spans="1:9" ht="7.5" customHeight="1" thickBot="1" x14ac:dyDescent="0.4"/>
    <row r="6" spans="1:9" ht="36.75" customHeight="1" x14ac:dyDescent="0.35">
      <c r="A6" s="103" t="s">
        <v>91</v>
      </c>
      <c r="B6" s="104" t="s">
        <v>93</v>
      </c>
      <c r="C6" s="104" t="s">
        <v>94</v>
      </c>
      <c r="D6" s="104" t="s">
        <v>95</v>
      </c>
      <c r="E6" s="104" t="s">
        <v>96</v>
      </c>
      <c r="F6" s="104" t="s">
        <v>97</v>
      </c>
      <c r="G6" s="104" t="s">
        <v>98</v>
      </c>
      <c r="H6" s="104" t="s">
        <v>99</v>
      </c>
      <c r="I6" s="105" t="s">
        <v>100</v>
      </c>
    </row>
    <row r="7" spans="1:9" x14ac:dyDescent="0.35">
      <c r="A7" s="106" t="s">
        <v>42</v>
      </c>
      <c r="B7" s="107" t="s">
        <v>43</v>
      </c>
      <c r="C7" s="107" t="s">
        <v>44</v>
      </c>
      <c r="D7" s="107" t="s">
        <v>45</v>
      </c>
      <c r="E7" s="107" t="s">
        <v>45</v>
      </c>
      <c r="F7" s="107" t="s">
        <v>114</v>
      </c>
      <c r="G7" s="107" t="s">
        <v>45</v>
      </c>
      <c r="H7" s="108" t="s">
        <v>46</v>
      </c>
      <c r="I7" s="109" t="s">
        <v>43</v>
      </c>
    </row>
    <row r="8" spans="1:9" x14ac:dyDescent="0.35">
      <c r="A8" s="106" t="s">
        <v>42</v>
      </c>
      <c r="B8" s="107" t="s">
        <v>47</v>
      </c>
      <c r="C8" s="110">
        <v>0.9</v>
      </c>
      <c r="D8" s="107" t="s">
        <v>48</v>
      </c>
      <c r="E8" s="107" t="s">
        <v>101</v>
      </c>
      <c r="F8" s="107" t="s">
        <v>114</v>
      </c>
      <c r="G8" s="107" t="s">
        <v>49</v>
      </c>
      <c r="H8" s="108" t="s">
        <v>50</v>
      </c>
      <c r="I8" s="109" t="s">
        <v>43</v>
      </c>
    </row>
    <row r="9" spans="1:9" x14ac:dyDescent="0.35">
      <c r="A9" s="106" t="s">
        <v>42</v>
      </c>
      <c r="B9" s="107" t="s">
        <v>51</v>
      </c>
      <c r="C9" s="110">
        <v>0.9</v>
      </c>
      <c r="D9" s="107" t="s">
        <v>48</v>
      </c>
      <c r="E9" s="107" t="s">
        <v>101</v>
      </c>
      <c r="F9" s="107" t="s">
        <v>114</v>
      </c>
      <c r="G9" s="107" t="s">
        <v>49</v>
      </c>
      <c r="H9" s="108" t="s">
        <v>50</v>
      </c>
      <c r="I9" s="109" t="s">
        <v>43</v>
      </c>
    </row>
    <row r="10" spans="1:9" x14ac:dyDescent="0.35">
      <c r="A10" s="106" t="s">
        <v>42</v>
      </c>
      <c r="B10" s="107" t="s">
        <v>51</v>
      </c>
      <c r="C10" s="110">
        <v>0.9</v>
      </c>
      <c r="D10" s="107" t="s">
        <v>51</v>
      </c>
      <c r="E10" s="110">
        <v>0.4</v>
      </c>
      <c r="F10" s="107" t="s">
        <v>114</v>
      </c>
      <c r="G10" s="107" t="s">
        <v>52</v>
      </c>
      <c r="H10" s="107">
        <v>2</v>
      </c>
      <c r="I10" s="109" t="s">
        <v>43</v>
      </c>
    </row>
    <row r="11" spans="1:9" x14ac:dyDescent="0.35">
      <c r="A11" s="106" t="s">
        <v>42</v>
      </c>
      <c r="B11" s="107" t="s">
        <v>51</v>
      </c>
      <c r="C11" s="110">
        <v>0.93</v>
      </c>
      <c r="D11" s="107" t="s">
        <v>51</v>
      </c>
      <c r="E11" s="107" t="s">
        <v>101</v>
      </c>
      <c r="F11" s="107" t="s">
        <v>102</v>
      </c>
      <c r="G11" s="107" t="s">
        <v>53</v>
      </c>
      <c r="H11" s="108" t="s">
        <v>50</v>
      </c>
      <c r="I11" s="109" t="s">
        <v>43</v>
      </c>
    </row>
    <row r="12" spans="1:9" x14ac:dyDescent="0.35">
      <c r="A12" s="106" t="s">
        <v>42</v>
      </c>
      <c r="B12" s="107" t="s">
        <v>48</v>
      </c>
      <c r="C12" s="110">
        <v>1</v>
      </c>
      <c r="D12" s="107" t="s">
        <v>48</v>
      </c>
      <c r="E12" s="107" t="s">
        <v>101</v>
      </c>
      <c r="F12" s="107" t="s">
        <v>114</v>
      </c>
      <c r="G12" s="107" t="s">
        <v>54</v>
      </c>
      <c r="H12" s="108" t="s">
        <v>50</v>
      </c>
      <c r="I12" s="109" t="s">
        <v>43</v>
      </c>
    </row>
    <row r="13" spans="1:9" x14ac:dyDescent="0.35">
      <c r="A13" s="106" t="s">
        <v>42</v>
      </c>
      <c r="B13" s="107" t="s">
        <v>48</v>
      </c>
      <c r="C13" s="110">
        <v>0.95</v>
      </c>
      <c r="D13" s="107" t="s">
        <v>48</v>
      </c>
      <c r="E13" s="110">
        <v>0.25</v>
      </c>
      <c r="F13" s="107" t="s">
        <v>102</v>
      </c>
      <c r="G13" s="107" t="s">
        <v>55</v>
      </c>
      <c r="H13" s="107">
        <v>2</v>
      </c>
      <c r="I13" s="109" t="s">
        <v>43</v>
      </c>
    </row>
    <row r="14" spans="1:9" x14ac:dyDescent="0.35">
      <c r="A14" s="106" t="s">
        <v>92</v>
      </c>
      <c r="B14" s="107" t="s">
        <v>56</v>
      </c>
      <c r="C14" s="110">
        <v>0.95</v>
      </c>
      <c r="D14" s="107" t="s">
        <v>56</v>
      </c>
      <c r="E14" s="107" t="s">
        <v>101</v>
      </c>
      <c r="F14" s="107" t="s">
        <v>114</v>
      </c>
      <c r="G14" s="107" t="s">
        <v>49</v>
      </c>
      <c r="H14" s="107">
        <v>2</v>
      </c>
      <c r="I14" s="109" t="s">
        <v>107</v>
      </c>
    </row>
    <row r="15" spans="1:9" x14ac:dyDescent="0.35">
      <c r="A15" s="106" t="s">
        <v>92</v>
      </c>
      <c r="B15" s="107" t="s">
        <v>56</v>
      </c>
      <c r="C15" s="110">
        <v>0.9</v>
      </c>
      <c r="D15" s="107" t="s">
        <v>56</v>
      </c>
      <c r="E15" s="110">
        <v>0.45</v>
      </c>
      <c r="F15" s="107" t="s">
        <v>103</v>
      </c>
      <c r="G15" s="107" t="s">
        <v>49</v>
      </c>
      <c r="H15" s="107">
        <v>2</v>
      </c>
      <c r="I15" s="109" t="s">
        <v>107</v>
      </c>
    </row>
    <row r="16" spans="1:9" x14ac:dyDescent="0.35">
      <c r="A16" s="106" t="s">
        <v>92</v>
      </c>
      <c r="B16" s="107" t="s">
        <v>56</v>
      </c>
      <c r="C16" s="110">
        <v>0.95</v>
      </c>
      <c r="D16" s="107" t="s">
        <v>48</v>
      </c>
      <c r="E16" s="107" t="s">
        <v>101</v>
      </c>
      <c r="F16" s="107" t="s">
        <v>103</v>
      </c>
      <c r="G16" s="107" t="s">
        <v>49</v>
      </c>
      <c r="H16" s="107">
        <v>2</v>
      </c>
      <c r="I16" s="109" t="s">
        <v>107</v>
      </c>
    </row>
    <row r="17" spans="1:9" x14ac:dyDescent="0.35">
      <c r="A17" s="106" t="s">
        <v>92</v>
      </c>
      <c r="B17" s="107" t="s">
        <v>48</v>
      </c>
      <c r="C17" s="110">
        <v>1</v>
      </c>
      <c r="D17" s="107" t="s">
        <v>48</v>
      </c>
      <c r="E17" s="107" t="s">
        <v>101</v>
      </c>
      <c r="F17" s="107" t="s">
        <v>102</v>
      </c>
      <c r="G17" s="107" t="s">
        <v>49</v>
      </c>
      <c r="H17" s="107">
        <v>2</v>
      </c>
      <c r="I17" s="109" t="s">
        <v>107</v>
      </c>
    </row>
    <row r="18" spans="1:9" x14ac:dyDescent="0.35">
      <c r="A18" s="106" t="s">
        <v>92</v>
      </c>
      <c r="B18" s="107" t="s">
        <v>48</v>
      </c>
      <c r="C18" s="110">
        <v>0.95</v>
      </c>
      <c r="D18" s="107" t="s">
        <v>48</v>
      </c>
      <c r="E18" s="110">
        <v>0.25</v>
      </c>
      <c r="F18" s="107" t="s">
        <v>114</v>
      </c>
      <c r="G18" s="107" t="s">
        <v>57</v>
      </c>
      <c r="H18" s="107">
        <v>2</v>
      </c>
      <c r="I18" s="109" t="s">
        <v>107</v>
      </c>
    </row>
    <row r="19" spans="1:9" x14ac:dyDescent="0.35">
      <c r="A19" s="106" t="s">
        <v>92</v>
      </c>
      <c r="B19" s="107" t="s">
        <v>48</v>
      </c>
      <c r="C19" s="110">
        <v>0.95</v>
      </c>
      <c r="D19" s="107" t="s">
        <v>58</v>
      </c>
      <c r="E19" s="107" t="s">
        <v>101</v>
      </c>
      <c r="F19" s="107" t="s">
        <v>102</v>
      </c>
      <c r="G19" s="107" t="s">
        <v>57</v>
      </c>
      <c r="H19" s="107">
        <v>2</v>
      </c>
      <c r="I19" s="109" t="s">
        <v>107</v>
      </c>
    </row>
    <row r="20" spans="1:9" x14ac:dyDescent="0.35">
      <c r="A20" s="106" t="s">
        <v>92</v>
      </c>
      <c r="B20" s="107" t="s">
        <v>58</v>
      </c>
      <c r="C20" s="110">
        <v>0.9</v>
      </c>
      <c r="D20" s="107" t="s">
        <v>58</v>
      </c>
      <c r="E20" s="107" t="s">
        <v>101</v>
      </c>
      <c r="F20" s="107" t="s">
        <v>104</v>
      </c>
      <c r="G20" s="107" t="s">
        <v>59</v>
      </c>
      <c r="H20" s="107" t="s">
        <v>60</v>
      </c>
      <c r="I20" s="109" t="s">
        <v>107</v>
      </c>
    </row>
    <row r="21" spans="1:9" x14ac:dyDescent="0.35">
      <c r="A21" s="106" t="s">
        <v>92</v>
      </c>
      <c r="B21" s="107" t="s">
        <v>58</v>
      </c>
      <c r="C21" s="110">
        <v>0.95</v>
      </c>
      <c r="D21" s="107" t="s">
        <v>58</v>
      </c>
      <c r="E21" s="107" t="s">
        <v>101</v>
      </c>
      <c r="F21" s="107" t="s">
        <v>114</v>
      </c>
      <c r="G21" s="107" t="s">
        <v>59</v>
      </c>
      <c r="H21" s="107" t="s">
        <v>60</v>
      </c>
      <c r="I21" s="109" t="s">
        <v>107</v>
      </c>
    </row>
    <row r="22" spans="1:9" x14ac:dyDescent="0.35">
      <c r="A22" s="106" t="s">
        <v>92</v>
      </c>
      <c r="B22" s="144" t="s">
        <v>61</v>
      </c>
      <c r="C22" s="144" t="s">
        <v>62</v>
      </c>
      <c r="D22" s="144" t="s">
        <v>63</v>
      </c>
      <c r="E22" s="107" t="s">
        <v>101</v>
      </c>
      <c r="F22" s="107" t="s">
        <v>105</v>
      </c>
      <c r="G22" s="144" t="s">
        <v>59</v>
      </c>
      <c r="H22" s="144" t="s">
        <v>60</v>
      </c>
      <c r="I22" s="142" t="s">
        <v>107</v>
      </c>
    </row>
    <row r="23" spans="1:9" ht="13.15" thickBot="1" x14ac:dyDescent="0.4">
      <c r="A23" s="106" t="s">
        <v>92</v>
      </c>
      <c r="B23" s="145"/>
      <c r="C23" s="145"/>
      <c r="D23" s="145"/>
      <c r="E23" s="107" t="s">
        <v>101</v>
      </c>
      <c r="F23" s="111" t="s">
        <v>106</v>
      </c>
      <c r="G23" s="145"/>
      <c r="H23" s="145"/>
      <c r="I23" s="143"/>
    </row>
    <row r="25" spans="1:9" x14ac:dyDescent="0.35">
      <c r="A25" s="95"/>
      <c r="E25" s="96" t="s">
        <v>112</v>
      </c>
      <c r="G25" s="96" t="s">
        <v>124</v>
      </c>
    </row>
    <row r="26" spans="1:9" x14ac:dyDescent="0.35">
      <c r="A26" s="97"/>
    </row>
    <row r="28" spans="1:9" ht="13.15" x14ac:dyDescent="0.4">
      <c r="A28" s="102" t="s">
        <v>111</v>
      </c>
    </row>
    <row r="29" spans="1:9" ht="15" x14ac:dyDescent="0.4">
      <c r="A29" s="102" t="s">
        <v>109</v>
      </c>
      <c r="I29" s="98"/>
    </row>
    <row r="30" spans="1:9" x14ac:dyDescent="0.35">
      <c r="A30" s="102" t="s">
        <v>110</v>
      </c>
    </row>
    <row r="31" spans="1:9" x14ac:dyDescent="0.35">
      <c r="A31" s="99"/>
    </row>
    <row r="53" spans="2:2" s="101" customFormat="1" ht="10.15" x14ac:dyDescent="0.3">
      <c r="B53" s="100" t="s">
        <v>64</v>
      </c>
    </row>
  </sheetData>
  <mergeCells count="6">
    <mergeCell ref="I22:I23"/>
    <mergeCell ref="B22:B23"/>
    <mergeCell ref="C22:C23"/>
    <mergeCell ref="D22:D23"/>
    <mergeCell ref="G22:G23"/>
    <mergeCell ref="H22:H2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SigmaPlotGraphicObject.7" shapeId="2049" r:id="rId4">
          <objectPr defaultSize="0" autoPict="0" r:id="rId5">
            <anchor moveWithCells="1" sizeWithCells="1">
              <from>
                <xdr:col>0</xdr:col>
                <xdr:colOff>609600</xdr:colOff>
                <xdr:row>36</xdr:row>
                <xdr:rowOff>133350</xdr:rowOff>
              </from>
              <to>
                <xdr:col>3</xdr:col>
                <xdr:colOff>1066800</xdr:colOff>
                <xdr:row>54</xdr:row>
                <xdr:rowOff>114300</xdr:rowOff>
              </to>
            </anchor>
          </objectPr>
        </oleObject>
      </mc:Choice>
      <mc:Fallback>
        <oleObject progId="SigmaPlotGraphicObject.7" shapeId="2049" r:id="rId4"/>
      </mc:Fallback>
    </mc:AlternateContent>
    <mc:AlternateContent xmlns:mc="http://schemas.openxmlformats.org/markup-compatibility/2006">
      <mc:Choice Requires="x14">
        <oleObject progId="SigmaPlotGraphicObject.7" shapeId="2050" r:id="rId6">
          <objectPr defaultSize="0" autoPict="0" r:id="rId7">
            <anchor moveWithCells="1" sizeWithCells="1">
              <from>
                <xdr:col>4</xdr:col>
                <xdr:colOff>142875</xdr:colOff>
                <xdr:row>37</xdr:row>
                <xdr:rowOff>28575</xdr:rowOff>
              </from>
              <to>
                <xdr:col>7</xdr:col>
                <xdr:colOff>409575</xdr:colOff>
                <xdr:row>55</xdr:row>
                <xdr:rowOff>0</xdr:rowOff>
              </to>
            </anchor>
          </objectPr>
        </oleObject>
      </mc:Choice>
      <mc:Fallback>
        <oleObject progId="SigmaPlotGraphicObject.7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Entren. Intervalado con VIFT</vt:lpstr>
      <vt:lpstr>Prescripción de entrenamiento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BUCHHEIT Martin</cp:lastModifiedBy>
  <dcterms:created xsi:type="dcterms:W3CDTF">2018-01-20T14:31:30Z</dcterms:created>
  <dcterms:modified xsi:type="dcterms:W3CDTF">2018-01-28T20:49:15Z</dcterms:modified>
</cp:coreProperties>
</file>